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830" windowWidth="15600" windowHeight="5520" tabRatio="652" activeTab="0"/>
  </bookViews>
  <sheets>
    <sheet name="Bilancio Uscite" sheetId="1" r:id="rId1"/>
  </sheets>
  <definedNames>
    <definedName name="_xlnm.Print_Area" localSheetId="0">'Bilancio Uscite'!$A$1:$J$242</definedName>
  </definedNames>
  <calcPr fullCalcOnLoad="1"/>
</workbook>
</file>

<file path=xl/sharedStrings.xml><?xml version="1.0" encoding="utf-8"?>
<sst xmlns="http://schemas.openxmlformats.org/spreadsheetml/2006/main" count="309" uniqueCount="305">
  <si>
    <t/>
  </si>
  <si>
    <t>Fondo di riserva</t>
  </si>
  <si>
    <t>Fondo pluriennale vincolato</t>
  </si>
  <si>
    <t>Denominazione</t>
  </si>
  <si>
    <t>Codice Voce</t>
  </si>
  <si>
    <t>Bilancio Annuale</t>
  </si>
  <si>
    <t>Bilancio Pluriennale</t>
  </si>
  <si>
    <t>U.1.01.01.01.001</t>
  </si>
  <si>
    <t>U.1.01.01.01.002</t>
  </si>
  <si>
    <t>U.1.01.01.01.003</t>
  </si>
  <si>
    <t>U.1.01.01.01.004</t>
  </si>
  <si>
    <t>U.1.01.01.02.002</t>
  </si>
  <si>
    <t>Buoni pasto</t>
  </si>
  <si>
    <t>U.1.01.02.01.001</t>
  </si>
  <si>
    <t>U.1.01.02.01.003</t>
  </si>
  <si>
    <t>Contributi per indennità di fine rapporto</t>
  </si>
  <si>
    <t>U.1.01.02.02.001</t>
  </si>
  <si>
    <t>U.1.01.02.02.003</t>
  </si>
  <si>
    <t>Indennità di fine servizio erogata direttamente dal datore di lavoro</t>
  </si>
  <si>
    <t>Imposta regionale sulle attività produttive (IRAP)</t>
  </si>
  <si>
    <t>U.1.02.01.01.001</t>
  </si>
  <si>
    <t>U.1.02.01.02.001</t>
  </si>
  <si>
    <t>Imposta di registro e bollo</t>
  </si>
  <si>
    <t>U.1.02.01.10.001</t>
  </si>
  <si>
    <t>Imposta sul reddito delle persone giuridiche (ex IRPEG)</t>
  </si>
  <si>
    <t>Giornali e riviste</t>
  </si>
  <si>
    <t>U.1.03.01.02.001</t>
  </si>
  <si>
    <t>Carta, cancelleria e stampati</t>
  </si>
  <si>
    <t>U.1.03.01.02.005</t>
  </si>
  <si>
    <t>U.1.03.01.02.006</t>
  </si>
  <si>
    <t>Materiale informatico</t>
  </si>
  <si>
    <t>Altri beni e materiali di consumo n.a.c.</t>
  </si>
  <si>
    <t>Energia elettrica</t>
  </si>
  <si>
    <t>Acqua</t>
  </si>
  <si>
    <t>Utenze e canoni per altri servizi n.a.c.</t>
  </si>
  <si>
    <t>Noleggi di impianti e macchinari</t>
  </si>
  <si>
    <t>Leasing operativo di attrezzature e macchinari</t>
  </si>
  <si>
    <t>Leasing operativo di altri beni</t>
  </si>
  <si>
    <t>Spese postali</t>
  </si>
  <si>
    <t xml:space="preserve">U.1.01.00.00.000 - Redditi di lavoro dipendente </t>
  </si>
  <si>
    <t>U.1.01.01.01.000 - Retribuzioni in denaro</t>
  </si>
  <si>
    <t xml:space="preserve">U.1.02.00.00.000 - Imposte e Tasse a carico dell'Ente </t>
  </si>
  <si>
    <t xml:space="preserve">U.1.03.00.00.000 - Acquisto di beni </t>
  </si>
  <si>
    <t xml:space="preserve">U.1.03.02.07.000 - Utilizzo di beni di terzi </t>
  </si>
  <si>
    <t xml:space="preserve">U.1.03.02.08.000 - Leasing operativo </t>
  </si>
  <si>
    <t>Titolo 7 - Uscite per conto terzi e partite di giro</t>
  </si>
  <si>
    <t>U.1.03.02.01.001</t>
  </si>
  <si>
    <t>U.1.03.02.01.002</t>
  </si>
  <si>
    <t>U.1.03.02.01.008</t>
  </si>
  <si>
    <t>U.1.03.02.02.002</t>
  </si>
  <si>
    <t>U.1.03.02.02.004</t>
  </si>
  <si>
    <t>U.1.03.02.05.001</t>
  </si>
  <si>
    <t>U.1.03.02.05.004</t>
  </si>
  <si>
    <t>U.1.03.02.05.005</t>
  </si>
  <si>
    <t>U.1.03.02.07.008</t>
  </si>
  <si>
    <t>U.1.03.02.08.002</t>
  </si>
  <si>
    <t>U.1.03.02.09.011</t>
  </si>
  <si>
    <t>U.1.03.02.10.001</t>
  </si>
  <si>
    <t>U.1.09.01.01.001</t>
  </si>
  <si>
    <t>U.1.10.01.01.001</t>
  </si>
  <si>
    <t>U.1.10.01.03.001</t>
  </si>
  <si>
    <t>Fondo crediti di dubbia e difficile esazione di parte corrente</t>
  </si>
  <si>
    <t>U.1.10.03.01.001</t>
  </si>
  <si>
    <t>U.1.10.04.01.002</t>
  </si>
  <si>
    <t>Premi assicurazione su beni immobili</t>
  </si>
  <si>
    <t>U.1.10.04.01.003</t>
  </si>
  <si>
    <t>U.2.02.01.00.000 - Beni materiali</t>
  </si>
  <si>
    <t>U.2.02.01.03.001</t>
  </si>
  <si>
    <t>Mobili e arredi per ufficio</t>
  </si>
  <si>
    <t>U.2.02.01.07.001</t>
  </si>
  <si>
    <t>U.2.02.03.02.001</t>
  </si>
  <si>
    <t>Sviluppo software e manutenzione evolutiva</t>
  </si>
  <si>
    <t>U.1.03.02.09.008</t>
  </si>
  <si>
    <t>U.1.04.02.03.001</t>
  </si>
  <si>
    <t>Borse di studio</t>
  </si>
  <si>
    <t>U.1.03.02.09.006</t>
  </si>
  <si>
    <t>U.1.03.02.10.002</t>
  </si>
  <si>
    <t>U.1.03.02.11.006</t>
  </si>
  <si>
    <t>U.1.03.02.12.003</t>
  </si>
  <si>
    <t>Collaborazioni coordinate e a progetto</t>
  </si>
  <si>
    <t>U.1.03.02.13.002</t>
  </si>
  <si>
    <t>U.1.03.02.16.001</t>
  </si>
  <si>
    <t>U.1.03.02.16.002</t>
  </si>
  <si>
    <t>U.1.03.02.19.001</t>
  </si>
  <si>
    <t>Gestione e manutenzione applicazioni</t>
  </si>
  <si>
    <t>U.2.02.01.07.002</t>
  </si>
  <si>
    <t>Postazioni di lavoro</t>
  </si>
  <si>
    <t>U.2.02.01.99.000 - Altri beni materiali</t>
  </si>
  <si>
    <t>U.2.02.01.99.001</t>
  </si>
  <si>
    <t>Materiale bibliografico</t>
  </si>
  <si>
    <t>U.1.03.02.05.000 - Utenze e canoni</t>
  </si>
  <si>
    <t>U.1.03.02.09.000 - Manutenzione ordinaria e riparazioni</t>
  </si>
  <si>
    <t>Uscite</t>
  </si>
  <si>
    <t>U.1.03.02.10.000 - Consulenze</t>
  </si>
  <si>
    <t>U.1.03.02.13.000 - Servizi ausiliari per il funzionamento dell'Ente</t>
  </si>
  <si>
    <t>U.1.03.02.16.000 - Servizi amministrativi</t>
  </si>
  <si>
    <t>U.1.03.02.19.000 - Servizi infornatici e di telecomunicazioni</t>
  </si>
  <si>
    <t>U.1.03.02.99.000 - Altri servizi</t>
  </si>
  <si>
    <t>U.1.10.00.00.000 - Altre spese correnti</t>
  </si>
  <si>
    <t>U.1.10.03.00.000 - Versamenti IVA a debito</t>
  </si>
  <si>
    <t>U.1.10.04.00.000 - Premi assicurazione</t>
  </si>
  <si>
    <t>U.1.10.99.00.000 - Altre spese correnti</t>
  </si>
  <si>
    <t xml:space="preserve">U.7.01.02.00.000 - Versamenti di ritenute su redditi da lavoro dipendente </t>
  </si>
  <si>
    <t>U.7.01.02.01.001</t>
  </si>
  <si>
    <t>U.7.01.02.02.001</t>
  </si>
  <si>
    <t>U.7.01.03.00.000 - Versamenti di ritenute su redditi da lavoro autonomo</t>
  </si>
  <si>
    <t>U.7.01.03.01.001</t>
  </si>
  <si>
    <t>U.7.01.03.02.001</t>
  </si>
  <si>
    <t>U.1.09.99.02.001</t>
  </si>
  <si>
    <t>U.1.09.99.01.001</t>
  </si>
  <si>
    <t>U.1.09.99.04.001</t>
  </si>
  <si>
    <t>U.1.09.99.05.001</t>
  </si>
  <si>
    <t>Rimborsi di parte corrente a Famiglie di somme non dovute  o incassate in eccesso</t>
  </si>
  <si>
    <t>Rimborsi di parte corrente ad Imprese di somme non dovute  o incassate in eccesso</t>
  </si>
  <si>
    <t>U.1.03.02.02.001</t>
  </si>
  <si>
    <t>Rimborso per viaggio e trasloco</t>
  </si>
  <si>
    <t xml:space="preserve">Server   </t>
  </si>
  <si>
    <t>U.1.10.02.01.001</t>
  </si>
  <si>
    <t>U.1.10.02.00.000 - Fondo pluriennale vincolato</t>
  </si>
  <si>
    <t>U.1.03.02.13.004</t>
  </si>
  <si>
    <t>Stampa e rilegatura</t>
  </si>
  <si>
    <t>Rimborsi di parte corrente ad Amministrazioni locali di somme non dovute o incassate in eccesso</t>
  </si>
  <si>
    <t>T o t a l e   G e n e r a l e</t>
  </si>
  <si>
    <t>U.1.03.02.12.999</t>
  </si>
  <si>
    <t>Altre forme di lavoro flessibile n.a.c.</t>
  </si>
  <si>
    <t>U.2.02.03.06.000 - Manutenzione straordinaria su beni di terzi</t>
  </si>
  <si>
    <t>U.2.02.03.06.001</t>
  </si>
  <si>
    <t>Manutenzione straordinaria su beni demaniali di terzi</t>
  </si>
  <si>
    <t xml:space="preserve">U.1.01.01.00.000 - Retribuzione Lorde </t>
  </si>
  <si>
    <t xml:space="preserve">Contributi previdenza complementare (INPS Gestione Separata) </t>
  </si>
  <si>
    <t>U.1.03.02.04.004</t>
  </si>
  <si>
    <t>Acquisto di servizi per formazione obbligatoria</t>
  </si>
  <si>
    <t>Acquisto di servizi per altre spese per formazione e addestramento n.a.c</t>
  </si>
  <si>
    <t>Manutenzione ordinaria e riparazioni di beni immobili</t>
  </si>
  <si>
    <t>Manutenzione ordinaria e riparazioni di altri beni materiali</t>
  </si>
  <si>
    <t>Incarichi libero professionali di studi, ricerca e consulenza</t>
  </si>
  <si>
    <t>Esperti per commissioni, comitati e consigli</t>
  </si>
  <si>
    <t>U.1.03.02.10.003</t>
  </si>
  <si>
    <t>Incarichi a società di studi, ricerca e consulenza</t>
  </si>
  <si>
    <t>Pubblicazione bandi di gara</t>
  </si>
  <si>
    <t>U.1.03.02.16.004</t>
  </si>
  <si>
    <t>Spese notarili</t>
  </si>
  <si>
    <t>U.1.03.02.17.000 - Servizi finanziari</t>
  </si>
  <si>
    <t>U.1.03.02.17.001</t>
  </si>
  <si>
    <t>Commissioni per servizi finanziari</t>
  </si>
  <si>
    <t>Oneri per servizio tesoreria</t>
  </si>
  <si>
    <t>Spese per servizi finanziari n.a.c.</t>
  </si>
  <si>
    <t>Arretrati per anni precedenti corrisposti al personale a tempo indeterminato</t>
  </si>
  <si>
    <t>Voci stipendiali corrisposte al personale a tempo indeterminato</t>
  </si>
  <si>
    <t>Straordinario per il personale a tempo indeterminato</t>
  </si>
  <si>
    <t>Indennità ed altri compensi, esclusi i rimborsi spesa per missione, corrisposti al personale a tempo indeterminato</t>
  </si>
  <si>
    <t>Altre spese per il personale n.a.c.</t>
  </si>
  <si>
    <t>U.1.01.01.02.000 - Contributi sociali effettivi a carico dell'ente</t>
  </si>
  <si>
    <t>U.1.01.01.02.000 -Altre spese per il personale</t>
  </si>
  <si>
    <t xml:space="preserve">U.1.01.02.02.000 - Altri contributi sociali </t>
  </si>
  <si>
    <t>Giornali, riviste e pubblicazioni</t>
  </si>
  <si>
    <t xml:space="preserve">U.1.03.01.01.000 Giornali e riviste e pubblicazioni </t>
  </si>
  <si>
    <t>Accessori per uffici e alloggi</t>
  </si>
  <si>
    <t>U.1.03.02.01.000 Organi e incarichi istituzionali dell'amministrazione</t>
  </si>
  <si>
    <t>Organi istituzionali dell'amministrazione - Indennità</t>
  </si>
  <si>
    <t xml:space="preserve">Organi istituzionali dell'amministrazione - Rimborsi </t>
  </si>
  <si>
    <t>Compensi agli organi istituzionali di revisione, di controllo ed altri incarichi istituzionali dell'amministrazione</t>
  </si>
  <si>
    <t>U.1.03.02.02.000 - Organizzazione eventi, pubblicità e servizi per trasferta</t>
  </si>
  <si>
    <t>Indennità di missione e di trasferta</t>
  </si>
  <si>
    <t>Pubblicità</t>
  </si>
  <si>
    <t>Altre spese sostenute per utilizzo di beni di terzi n.a.c.</t>
  </si>
  <si>
    <t xml:space="preserve">Manutenzione ordinaria e riparazioni di macchine per ufficio </t>
  </si>
  <si>
    <t>Patrocinio legale</t>
  </si>
  <si>
    <t>U.1.03.02.13.999</t>
  </si>
  <si>
    <t>Altri servizi di ristorazione (Catering Corsi)</t>
  </si>
  <si>
    <t>U.1.04.02.00.000 - Trasferimenti correnti a famiglie</t>
  </si>
  <si>
    <t>U.1.09.01.00.000 - Rimborsi e poste correttive delle entrate</t>
  </si>
  <si>
    <t xml:space="preserve">Rimborsi per spese di personale (comando, distacco, fuori ruolo, convenzioni, ecc…) </t>
  </si>
  <si>
    <t>U.1.09.01.01.000 - Rimborsi per spese di personale (comandato, distacco, fuoriruolo, convenzioni, ecc…)</t>
  </si>
  <si>
    <t>U.1.09.99.00.000 - Altri Rimborsi di parte corrente di somme non dovute o incassate in eccesso</t>
  </si>
  <si>
    <t>U.1.09.99.01.000 - Altri Rimborsi di parte corrente di somme non dovute o incassate in eccesso</t>
  </si>
  <si>
    <t>U.1.09.99.02.000 - Altri Rimborsi di parte corrente ad Amministrazioni Locali di somme non dovute o incassate in eccesso</t>
  </si>
  <si>
    <t>Rimborsi di parte corrente ad Amministrazioni Centrali di somme non dovute o incassate in eccesso</t>
  </si>
  <si>
    <t>U.1.10.01.03.000 - Fondi crediti di dubbia e difficile esazione di parte corrente</t>
  </si>
  <si>
    <t>Altri fondi n.a.c. (accantonamenti di fine rapporto)</t>
  </si>
  <si>
    <t>Versamenti IVA a debito per le gestioni commerciali</t>
  </si>
  <si>
    <t>Altre spese correnti n.a.c. (fondo economale)</t>
  </si>
  <si>
    <t>U.2.02.00.00.000 - Investimenti fissi lordi e acquisto di terreni</t>
  </si>
  <si>
    <t>U.2.02.01.03.000 - Mobili e Arredi</t>
  </si>
  <si>
    <t>U.2.02.01.07.000 -Hardware</t>
  </si>
  <si>
    <t>Hardware n.a.c.</t>
  </si>
  <si>
    <t>Altri beni materiali diversi</t>
  </si>
  <si>
    <t>U.2.02.03.02.000 - Software</t>
  </si>
  <si>
    <t>Titolo 2 Spese in conto capitale</t>
  </si>
  <si>
    <t>Totale Titolo 1 Spese correnti</t>
  </si>
  <si>
    <t>U.7.00.00.00.000 - Uscite per conto terzi e partite di giro</t>
  </si>
  <si>
    <t>Versamenti di ritenute erariali su Redditi da lavoro dipendente riscosse per conto terzi (1001-1002-1012-3802-3847-3848 ecc.)</t>
  </si>
  <si>
    <t>Altri versamenti di ritenute al personale dipendente per conto di terzi (Maprel)</t>
  </si>
  <si>
    <t>Versamenti ritenute previdenziali e assistenziali su redditi da lavoro autonomo per conto terzi</t>
  </si>
  <si>
    <t>Versamenti di ritenute erariali su Redditi da lavoro autonomo per conto terzi (1040)</t>
  </si>
  <si>
    <t xml:space="preserve">U.7.01.03.02.000 - Versamenti di ritenute previdenziali e assistenziali su Redditi da lavoro autonomo per conto terzi </t>
  </si>
  <si>
    <t>Versamenti di ritenute previdenziali e assistenziali su Redditi da lavoro autonomo per conto terzi (Inps gestione separata)</t>
  </si>
  <si>
    <t>Totale Titolo 7 Uscite conto terzi e partite di giro</t>
  </si>
  <si>
    <t xml:space="preserve">Titolo 1 </t>
  </si>
  <si>
    <t>Contributi obbligatori per il personale (INPDAP -ENPDEP - INAIL)</t>
  </si>
  <si>
    <t>Altri contributi sociali effettivi n.a.c.</t>
  </si>
  <si>
    <t>Assegni familiari</t>
  </si>
  <si>
    <t>Contributi erogati direttamete al proprio personale n.a.c.</t>
  </si>
  <si>
    <t>U.1.02.01.00.000 - Imposte, tasse e proventi assimilati a carico dell'ente</t>
  </si>
  <si>
    <t>U.1.02.01.01.000 - Imposte regionale sulle attività produttive (IRAP)</t>
  </si>
  <si>
    <t>U.1.02.01.02.000 - Imposte di registro e di bollo</t>
  </si>
  <si>
    <t>U.1.02.01.10.000 - Imposta sul reddito delle persone giuridiche (ex IRPEG)</t>
  </si>
  <si>
    <t xml:space="preserve">U.1.02.01.99.000 - Imposte, tasse e proventi assimilati a carico dell'ente n.a.c. </t>
  </si>
  <si>
    <t>U.1.03.01.00.000 Acquisto di beni</t>
  </si>
  <si>
    <t>U.1.03.01.01.001</t>
  </si>
  <si>
    <t>U.1.03.01.02.000 Altri beni di consumo</t>
  </si>
  <si>
    <t>U.1.03.02.04.000 - Acquisto di servizi per formazione e addestramento del personale dell'ente</t>
  </si>
  <si>
    <t>Telefonia fissa</t>
  </si>
  <si>
    <t>U.1.03.02.11.000 - Prestazioni professionali e specialistiche</t>
  </si>
  <si>
    <t>U.1.03.02.12.000 - Lavoro flessibile, quota LSU e acquisto di servizi da agenzie di lavoro interinale</t>
  </si>
  <si>
    <t>U.1.03.02.14.000 - Servizi di ristorazioni</t>
  </si>
  <si>
    <t>Altre spese servizi amministrativi</t>
  </si>
  <si>
    <t>U.1.03.02.17.002</t>
  </si>
  <si>
    <t>U.1.03.02.17.999</t>
  </si>
  <si>
    <t>U.1.04.02.03.000 - Borse di studio, dottorati di ricerca e contratti di formazione specialistica</t>
  </si>
  <si>
    <t>U.1.09.99.00.000 - Altri rimborsi di parte corrente di somme non dovute o incassate in eccesso</t>
  </si>
  <si>
    <t>U.1.09.99.01.000 - Rimborsi di parte corrente ad amministrazioni centrali di somme non dovute o incassate in eccesso</t>
  </si>
  <si>
    <t>U.1.09.99.02.000 - Rimborsi di parte corrente ad amministrazioni locali di somme non dovute o incassate in eccesso</t>
  </si>
  <si>
    <t>U.1.09.99.04.000 - Rimborsi di parte corrente a famiglie di somme non dovute o incassate in eccesso</t>
  </si>
  <si>
    <t>U.1.09.99.05.000 - Rimborsi di parte corrente ad imprese di somme non dovute o incassate in eccesso</t>
  </si>
  <si>
    <t>U.1.10.01.00.000 - Fondi di riseva e altri accantonamenti</t>
  </si>
  <si>
    <t>U.1.10.01.99.000 - Altri fondi e accantonamenti</t>
  </si>
  <si>
    <t>U.7.01.02.01.000 - Versamenti di ritenute erariali su redditi da lavoro dipendente riscosse per conto terzi</t>
  </si>
  <si>
    <t>U.7.01.02.02.000 - Versamenti ritenute previdenziali e assistenziali su redditi da lavoro dipendente riscosse per conto terzi</t>
  </si>
  <si>
    <t>Versamenti di ritenute previdenziali e assistenziali su Redditi da lavoro dipendente riscosse per conto terzi (ex INPDAP e ENPDEP)</t>
  </si>
  <si>
    <t xml:space="preserve">U.7.01.02.99.000 - Altri versamenti di ritenute al personale dipendente per conto di terzi </t>
  </si>
  <si>
    <t>U.7.01.03.01.000 - Versamenti di ritenute erariali su redditi da lavoro autonomo per conto terzi</t>
  </si>
  <si>
    <t>Imposte e tasse proventi e assimilari a carico ente n.a.c.</t>
  </si>
  <si>
    <t>U.1.03.02.02.999</t>
  </si>
  <si>
    <t>U.1.03.02.02.005</t>
  </si>
  <si>
    <t>Totale Titolo 2 Spese in conto capitale</t>
  </si>
  <si>
    <t xml:space="preserve">U.1.01.01.02.999 </t>
  </si>
  <si>
    <t>U.1.01.02.01.002</t>
  </si>
  <si>
    <t xml:space="preserve">U.1.01.02.01.999 </t>
  </si>
  <si>
    <t xml:space="preserve">U.1.01.02.02.999 </t>
  </si>
  <si>
    <t>U.1.02.01.99.999</t>
  </si>
  <si>
    <t xml:space="preserve">U.1.03.01.02.999 </t>
  </si>
  <si>
    <t>U.1.03.02.04.999</t>
  </si>
  <si>
    <t xml:space="preserve">U.1.03.02.05.999 </t>
  </si>
  <si>
    <t xml:space="preserve">U.1.03.02.07.999 </t>
  </si>
  <si>
    <t xml:space="preserve">U.1.03.02.08.999 </t>
  </si>
  <si>
    <t>U.1.03.02.11.999</t>
  </si>
  <si>
    <t xml:space="preserve">U.1.03.02.14.999 </t>
  </si>
  <si>
    <t xml:space="preserve">U.1.03.02.16.999 </t>
  </si>
  <si>
    <t>U.1.03.02.99.999</t>
  </si>
  <si>
    <t xml:space="preserve"> U.1.10.01.99.999 </t>
  </si>
  <si>
    <t xml:space="preserve">U.1.10.99.99.999 </t>
  </si>
  <si>
    <t xml:space="preserve"> U.2.02.01.07.999 </t>
  </si>
  <si>
    <t xml:space="preserve"> U.2.02.01.99.999</t>
  </si>
  <si>
    <t xml:space="preserve">U.7.01.02.99.999 </t>
  </si>
  <si>
    <t>U.1.00.00.00.000 Spese correnti</t>
  </si>
  <si>
    <t>U.2.02.03.00.000 - Beni immateriali</t>
  </si>
  <si>
    <t>Servizi di pulizia e lavanderia</t>
  </si>
  <si>
    <t>U.1.09.01.01.000 - Rimborsi per spese di personale (comando,distacco, fuori ruolo,convenzioni, ecc..)</t>
  </si>
  <si>
    <t>Premi assicurazione per responsabilità civile verso terzi</t>
  </si>
  <si>
    <r>
      <t xml:space="preserve">Bilancio di Previsione Esercizio   2 0 2 0                    </t>
    </r>
  </si>
  <si>
    <r>
      <t xml:space="preserve">Organizzazione </t>
    </r>
    <r>
      <rPr>
        <sz val="8"/>
        <rFont val="Times New Roman"/>
        <family val="1"/>
      </rPr>
      <t>e partecipazione a manifestazioni e convegni</t>
    </r>
  </si>
  <si>
    <t>Altre spese per relazioni pubbliche, convegni e mostre, pubblicità n.a.c</t>
  </si>
  <si>
    <t xml:space="preserve">Altri servizi diversi n.a.c. (Certificazione Iso 9001-Attività editoriali) </t>
  </si>
  <si>
    <t>Telefonia mobile</t>
  </si>
  <si>
    <t>Accesso a banche dati e a pubblicazioni on-line</t>
  </si>
  <si>
    <t>U.1.03.02.05.002</t>
  </si>
  <si>
    <t>U.1.03.02.05.003</t>
  </si>
  <si>
    <t>Tirocini formativi extra-curriculkari</t>
  </si>
  <si>
    <t>U.1.03.02.12.004</t>
  </si>
  <si>
    <t>Servizi per i sistemi e relatva manutenzione</t>
  </si>
  <si>
    <t>U.1.03.02.19.999</t>
  </si>
  <si>
    <t>Altri servizi informatici e di telecomunicazioni n.a.c</t>
  </si>
  <si>
    <t>Altre spese legali</t>
  </si>
  <si>
    <t>U.1.03.02.99.002</t>
  </si>
  <si>
    <t>U.1.03.02.99.010</t>
  </si>
  <si>
    <t>Formazione personale esterno all'Ente</t>
  </si>
  <si>
    <t>U.1.04.02.03.004</t>
  </si>
  <si>
    <t>Tirocini formativi curriculari</t>
  </si>
  <si>
    <t>Interpretariato e traduzioni</t>
  </si>
  <si>
    <t>Prestazioni di natura contabile, tributaria e del lavoro</t>
  </si>
  <si>
    <t>U.1.03.02.11.001</t>
  </si>
  <si>
    <t>U.1.03.02.11.008</t>
  </si>
  <si>
    <t>Rimozione e smaltimento di rifiuti tossico.ncivi e altri materiali</t>
  </si>
  <si>
    <t>U.1.03.02.13.006</t>
  </si>
  <si>
    <t>U.1.04.00.00.000 TRASFERIMENTI CORRENTI</t>
  </si>
  <si>
    <t>U.1.04.01.00.000 Trasferimenti correnti a amministrazioni pubbliche</t>
  </si>
  <si>
    <t>Trseferimenti correnti a Università</t>
  </si>
  <si>
    <t xml:space="preserve">U.1.04.01.02.008 </t>
  </si>
  <si>
    <t>U.1.04.01.02.000 Trasferimenti correnti a amministrazioni locali</t>
  </si>
  <si>
    <t>U.2.02.01.03.999</t>
  </si>
  <si>
    <t>Mobili e arredi</t>
  </si>
  <si>
    <t>U.2.02.01.05.000 Attrezzature</t>
  </si>
  <si>
    <t>Attrezzature n.a.c</t>
  </si>
  <si>
    <t>U.2.02.01.05.999</t>
  </si>
  <si>
    <t>Acquisto software</t>
  </si>
  <si>
    <t>U.2.02.03.02.002</t>
  </si>
  <si>
    <t>Altri servizi ausiliari n.a.c.(Sicurezza sul lavoro)</t>
  </si>
  <si>
    <t>(80.000 sanità, 80.000,00 didttica, 50.000,00 mediazione, 100.000,00 protezione civile)</t>
  </si>
  <si>
    <t>Altre prestazioni professionali e specialistiche n.a.c.(didattica-mediazione-camera regionale) (80.000 sanità, 80.000,00 didttica, 50.000,00 mediazione, 100.000,00 protezione civile)</t>
  </si>
  <si>
    <t>Competenza 2020</t>
  </si>
  <si>
    <t>Cassa (e+g)</t>
  </si>
  <si>
    <t>Impegni da rendiconto 2018</t>
  </si>
  <si>
    <t>Residui da rendiconto 2018</t>
  </si>
  <si>
    <t>Competenza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</si>
</sst>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#,##0.0000"/>
    <numFmt numFmtId="174" formatCode="&quot;€&quot;\ #,##0.00"/>
    <numFmt numFmtId="175" formatCode="0.0000"/>
    <numFmt numFmtId="176" formatCode="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color indexed="10"/>
      <name val="Castellar"/>
      <family val="1"/>
    </font>
    <font>
      <b/>
      <sz val="8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b/>
      <sz val="10.5"/>
      <name val="Calibri"/>
      <family val="2"/>
    </font>
    <font>
      <b/>
      <i/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Castellar"/>
      <family val="1"/>
    </font>
    <font>
      <sz val="6"/>
      <color indexed="17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stellar"/>
      <family val="1"/>
    </font>
    <font>
      <sz val="6"/>
      <color rgb="FF00B05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2" fontId="5" fillId="0" borderId="0" applyFont="0" applyFill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vertical="center" wrapText="1"/>
    </xf>
    <xf numFmtId="171" fontId="10" fillId="0" borderId="13" xfId="0" applyNumberFormat="1" applyFont="1" applyFill="1" applyBorder="1" applyAlignment="1">
      <alignment vertical="center" wrapText="1"/>
    </xf>
    <xf numFmtId="171" fontId="11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10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center" wrapText="1" indent="1"/>
    </xf>
    <xf numFmtId="0" fontId="4" fillId="0" borderId="13" xfId="0" applyFont="1" applyFill="1" applyBorder="1" applyAlignment="1" quotePrefix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6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171" fontId="14" fillId="0" borderId="10" xfId="0" applyNumberFormat="1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 indent="1"/>
    </xf>
    <xf numFmtId="171" fontId="8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 quotePrefix="1">
      <alignment horizontal="center" vertical="center" wrapText="1"/>
    </xf>
    <xf numFmtId="0" fontId="66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171" fontId="67" fillId="0" borderId="0" xfId="0" applyNumberFormat="1" applyFont="1" applyFill="1" applyBorder="1" applyAlignment="1">
      <alignment vertical="top" wrapText="1"/>
    </xf>
    <xf numFmtId="171" fontId="10" fillId="33" borderId="10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quotePrefix="1">
      <alignment horizontal="left" vertical="center" wrapText="1" indent="1"/>
    </xf>
    <xf numFmtId="0" fontId="13" fillId="2" borderId="16" xfId="0" applyFont="1" applyFill="1" applyBorder="1" applyAlignment="1">
      <alignment horizontal="left" vertical="center" wrapText="1" indent="1"/>
    </xf>
    <xf numFmtId="171" fontId="10" fillId="2" borderId="14" xfId="0" applyNumberFormat="1" applyFont="1" applyFill="1" applyBorder="1" applyAlignment="1">
      <alignment vertical="center" wrapText="1"/>
    </xf>
    <xf numFmtId="171" fontId="11" fillId="2" borderId="10" xfId="0" applyNumberFormat="1" applyFont="1" applyFill="1" applyBorder="1" applyAlignment="1">
      <alignment vertical="center" wrapText="1"/>
    </xf>
    <xf numFmtId="0" fontId="7" fillId="7" borderId="15" xfId="0" applyFont="1" applyFill="1" applyBorder="1" applyAlignment="1">
      <alignment horizontal="center" vertical="center" wrapText="1"/>
    </xf>
    <xf numFmtId="171" fontId="11" fillId="7" borderId="15" xfId="0" applyNumberFormat="1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top" wrapText="1" indent="2"/>
    </xf>
    <xf numFmtId="3" fontId="18" fillId="0" borderId="12" xfId="0" applyNumberFormat="1" applyFont="1" applyFill="1" applyBorder="1" applyAlignment="1">
      <alignment horizontal="left" vertical="center" indent="1"/>
    </xf>
    <xf numFmtId="3" fontId="18" fillId="0" borderId="16" xfId="0" applyNumberFormat="1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horizontal="left" vertical="top" wrapText="1" indent="4"/>
    </xf>
    <xf numFmtId="0" fontId="19" fillId="0" borderId="20" xfId="0" applyFont="1" applyFill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top" indent="1"/>
    </xf>
    <xf numFmtId="0" fontId="41" fillId="0" borderId="18" xfId="0" applyFont="1" applyFill="1" applyBorder="1" applyAlignment="1">
      <alignment/>
    </xf>
    <xf numFmtId="0" fontId="18" fillId="0" borderId="18" xfId="0" applyFont="1" applyFill="1" applyBorder="1" applyAlignment="1">
      <alignment vertical="center" wrapText="1"/>
    </xf>
    <xf numFmtId="3" fontId="18" fillId="0" borderId="12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7" fillId="7" borderId="10" xfId="0" applyFont="1" applyFill="1" applyBorder="1" applyAlignment="1">
      <alignment horizontal="center" vertical="center" wrapText="1"/>
    </xf>
    <xf numFmtId="171" fontId="15" fillId="7" borderId="10" xfId="0" applyNumberFormat="1" applyFont="1" applyFill="1" applyBorder="1" applyAlignment="1">
      <alignment horizontal="center" vertical="center" wrapText="1"/>
    </xf>
    <xf numFmtId="171" fontId="16" fillId="7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quotePrefix="1">
      <alignment horizontal="left" vertical="center" wrapText="1" indent="1"/>
    </xf>
    <xf numFmtId="0" fontId="13" fillId="2" borderId="19" xfId="0" applyFont="1" applyFill="1" applyBorder="1" applyAlignment="1">
      <alignment horizontal="left" vertical="center" wrapText="1" indent="1"/>
    </xf>
    <xf numFmtId="171" fontId="11" fillId="2" borderId="15" xfId="0" applyNumberFormat="1" applyFont="1" applyFill="1" applyBorder="1" applyAlignment="1">
      <alignment vertical="center" wrapText="1"/>
    </xf>
    <xf numFmtId="171" fontId="10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 indent="4"/>
    </xf>
    <xf numFmtId="0" fontId="18" fillId="0" borderId="0" xfId="0" applyFont="1" applyFill="1" applyBorder="1" applyAlignment="1">
      <alignment horizontal="left" vertical="center" wrapText="1" indent="1"/>
    </xf>
    <xf numFmtId="171" fontId="68" fillId="0" borderId="13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 quotePrefix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69" fillId="0" borderId="18" xfId="0" applyNumberFormat="1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171" fontId="11" fillId="2" borderId="14" xfId="0" applyNumberFormat="1" applyFont="1" applyFill="1" applyBorder="1" applyAlignment="1">
      <alignment vertical="center" wrapText="1"/>
    </xf>
    <xf numFmtId="171" fontId="11" fillId="2" borderId="22" xfId="0" applyNumberFormat="1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0" fontId="0" fillId="0" borderId="16" xfId="0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171" fontId="11" fillId="0" borderId="10" xfId="0" applyNumberFormat="1" applyFont="1" applyFill="1" applyBorder="1" applyAlignment="1">
      <alignment vertical="center" wrapText="1"/>
    </xf>
    <xf numFmtId="171" fontId="11" fillId="0" borderId="13" xfId="0" applyNumberFormat="1" applyFont="1" applyFill="1" applyBorder="1" applyAlignment="1">
      <alignment vertical="center" wrapText="1"/>
    </xf>
    <xf numFmtId="171" fontId="70" fillId="0" borderId="13" xfId="0" applyNumberFormat="1" applyFont="1" applyFill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171" fontId="16" fillId="0" borderId="10" xfId="0" applyNumberFormat="1" applyFont="1" applyFill="1" applyBorder="1" applyAlignment="1">
      <alignment horizontal="left" vertical="center" wrapText="1" indent="1"/>
    </xf>
    <xf numFmtId="0" fontId="46" fillId="0" borderId="0" xfId="0" applyFont="1" applyFill="1" applyAlignment="1">
      <alignment/>
    </xf>
    <xf numFmtId="0" fontId="63" fillId="0" borderId="0" xfId="0" applyFont="1" applyFill="1" applyAlignment="1">
      <alignment/>
    </xf>
    <xf numFmtId="3" fontId="18" fillId="0" borderId="12" xfId="0" applyNumberFormat="1" applyFont="1" applyFill="1" applyBorder="1" applyAlignment="1">
      <alignment horizontal="left" vertical="center" indent="1"/>
    </xf>
    <xf numFmtId="3" fontId="18" fillId="0" borderId="16" xfId="0" applyNumberFormat="1" applyFont="1" applyFill="1" applyBorder="1" applyAlignment="1">
      <alignment horizontal="left" vertical="center" indent="1"/>
    </xf>
    <xf numFmtId="3" fontId="18" fillId="0" borderId="14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6" xfId="0" applyFont="1" applyFill="1" applyBorder="1" applyAlignment="1">
      <alignment horizontal="left" vertical="center" wrapText="1" indent="1"/>
    </xf>
    <xf numFmtId="0" fontId="18" fillId="0" borderId="14" xfId="0" applyFont="1" applyFill="1" applyBorder="1" applyAlignment="1">
      <alignment horizontal="left" vertical="center" wrapText="1" indent="1"/>
    </xf>
    <xf numFmtId="3" fontId="18" fillId="0" borderId="12" xfId="0" applyNumberFormat="1" applyFont="1" applyFill="1" applyBorder="1" applyAlignment="1">
      <alignment horizontal="left" vertical="center"/>
    </xf>
    <xf numFmtId="3" fontId="18" fillId="0" borderId="16" xfId="0" applyNumberFormat="1" applyFont="1" applyFill="1" applyBorder="1" applyAlignment="1">
      <alignment horizontal="left" vertical="center"/>
    </xf>
    <xf numFmtId="3" fontId="18" fillId="0" borderId="14" xfId="0" applyNumberFormat="1" applyFont="1" applyFill="1" applyBorder="1" applyAlignment="1">
      <alignment horizontal="left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view="pageLayout" showRuler="0" zoomScale="120" zoomScaleNormal="90" zoomScalePageLayoutView="120" workbookViewId="0" topLeftCell="A232">
      <selection activeCell="E185" sqref="E185"/>
    </sheetView>
  </sheetViews>
  <sheetFormatPr defaultColWidth="9.140625" defaultRowHeight="15"/>
  <cols>
    <col min="1" max="1" width="0.71875" style="4" customWidth="1"/>
    <col min="2" max="2" width="13.7109375" style="1" customWidth="1"/>
    <col min="3" max="3" width="40.28125" style="1" customWidth="1"/>
    <col min="4" max="4" width="13.7109375" style="6" customWidth="1"/>
    <col min="5" max="6" width="13.7109375" style="4" customWidth="1"/>
    <col min="7" max="7" width="13.7109375" style="108" customWidth="1"/>
    <col min="8" max="10" width="13.7109375" style="1" customWidth="1"/>
    <col min="11" max="11" width="26.57421875" style="1" customWidth="1"/>
    <col min="12" max="16384" width="9.140625" style="1" customWidth="1"/>
  </cols>
  <sheetData>
    <row r="1" spans="2:10" s="4" customFormat="1" ht="25.5" customHeight="1">
      <c r="B1" s="136" t="s">
        <v>260</v>
      </c>
      <c r="C1" s="136"/>
      <c r="D1" s="136"/>
      <c r="E1" s="136"/>
      <c r="F1" s="136"/>
      <c r="G1" s="136"/>
      <c r="H1" s="136"/>
      <c r="I1" s="136"/>
      <c r="J1" s="136"/>
    </row>
    <row r="2" spans="2:10" s="4" customFormat="1" ht="25.5" customHeight="1">
      <c r="B2" s="137" t="s">
        <v>92</v>
      </c>
      <c r="C2" s="137"/>
      <c r="D2" s="137"/>
      <c r="E2" s="137"/>
      <c r="F2" s="137"/>
      <c r="G2" s="137"/>
      <c r="H2" s="137"/>
      <c r="I2" s="137"/>
      <c r="J2" s="137"/>
    </row>
    <row r="3" spans="2:11" s="4" customFormat="1" ht="25.5" customHeight="1">
      <c r="B3" s="43"/>
      <c r="D3" s="3"/>
      <c r="E3" s="3"/>
      <c r="F3" s="3"/>
      <c r="G3" s="99"/>
      <c r="H3" s="7"/>
      <c r="I3" s="2"/>
      <c r="J3" s="2"/>
      <c r="K3" s="5"/>
    </row>
    <row r="4" spans="2:10" s="4" customFormat="1" ht="25.5" customHeight="1">
      <c r="B4" s="134" t="s">
        <v>4</v>
      </c>
      <c r="C4" s="134" t="s">
        <v>3</v>
      </c>
      <c r="D4" s="131" t="s">
        <v>5</v>
      </c>
      <c r="E4" s="132"/>
      <c r="F4" s="132"/>
      <c r="G4" s="132"/>
      <c r="H4" s="133"/>
      <c r="I4" s="131" t="s">
        <v>6</v>
      </c>
      <c r="J4" s="133"/>
    </row>
    <row r="5" spans="2:10" s="4" customFormat="1" ht="25.5" customHeight="1">
      <c r="B5" s="135"/>
      <c r="C5" s="135"/>
      <c r="D5" s="25" t="s">
        <v>302</v>
      </c>
      <c r="E5" s="25" t="s">
        <v>303</v>
      </c>
      <c r="F5" s="25" t="s">
        <v>304</v>
      </c>
      <c r="G5" s="100" t="s">
        <v>300</v>
      </c>
      <c r="H5" s="25" t="s">
        <v>301</v>
      </c>
      <c r="I5" s="26">
        <v>2021</v>
      </c>
      <c r="J5" s="26">
        <v>2022</v>
      </c>
    </row>
    <row r="6" spans="2:10" ht="25.5" customHeight="1">
      <c r="B6" s="9"/>
      <c r="C6" s="10"/>
      <c r="D6" s="11"/>
      <c r="E6" s="10"/>
      <c r="F6" s="10"/>
      <c r="G6" s="101"/>
      <c r="H6" s="11" t="s">
        <v>0</v>
      </c>
      <c r="I6" s="12"/>
      <c r="J6" s="12" t="s">
        <v>0</v>
      </c>
    </row>
    <row r="7" spans="2:10" s="4" customFormat="1" ht="25.5" customHeight="1">
      <c r="B7" s="127" t="s">
        <v>198</v>
      </c>
      <c r="C7" s="127"/>
      <c r="D7" s="127"/>
      <c r="E7" s="127"/>
      <c r="F7" s="127"/>
      <c r="G7" s="127"/>
      <c r="H7" s="127"/>
      <c r="I7" s="127"/>
      <c r="J7" s="127"/>
    </row>
    <row r="8" spans="2:10" ht="25.5" customHeight="1">
      <c r="B8" s="127" t="s">
        <v>255</v>
      </c>
      <c r="C8" s="127"/>
      <c r="D8" s="127"/>
      <c r="E8" s="127"/>
      <c r="F8" s="127"/>
      <c r="G8" s="127"/>
      <c r="H8" s="127"/>
      <c r="I8" s="127"/>
      <c r="J8" s="127"/>
    </row>
    <row r="9" spans="2:10" s="4" customFormat="1" ht="25.5" customHeight="1">
      <c r="B9" s="112" t="s">
        <v>39</v>
      </c>
      <c r="C9" s="113"/>
      <c r="D9" s="113"/>
      <c r="E9" s="113"/>
      <c r="F9" s="113"/>
      <c r="G9" s="113"/>
      <c r="H9" s="113"/>
      <c r="I9" s="113"/>
      <c r="J9" s="114"/>
    </row>
    <row r="10" spans="2:10" ht="25.5" customHeight="1">
      <c r="B10" s="118" t="s">
        <v>128</v>
      </c>
      <c r="C10" s="119"/>
      <c r="D10" s="119"/>
      <c r="E10" s="119"/>
      <c r="F10" s="119"/>
      <c r="G10" s="119"/>
      <c r="H10" s="119"/>
      <c r="I10" s="119"/>
      <c r="J10" s="120"/>
    </row>
    <row r="11" spans="2:10" s="4" customFormat="1" ht="25.5" customHeight="1">
      <c r="B11" s="118" t="s">
        <v>40</v>
      </c>
      <c r="C11" s="119"/>
      <c r="D11" s="119"/>
      <c r="E11" s="119"/>
      <c r="F11" s="119"/>
      <c r="G11" s="119"/>
      <c r="H11" s="119"/>
      <c r="I11" s="119"/>
      <c r="J11" s="120"/>
    </row>
    <row r="12" spans="2:10" s="4" customFormat="1" ht="25.5" customHeight="1">
      <c r="B12" s="22" t="s">
        <v>7</v>
      </c>
      <c r="C12" s="27" t="s">
        <v>147</v>
      </c>
      <c r="D12" s="17">
        <v>0</v>
      </c>
      <c r="E12" s="17">
        <v>0</v>
      </c>
      <c r="F12" s="17">
        <v>0</v>
      </c>
      <c r="G12" s="102">
        <v>0</v>
      </c>
      <c r="H12" s="17">
        <f>E12+G12</f>
        <v>0</v>
      </c>
      <c r="I12" s="17">
        <v>0</v>
      </c>
      <c r="J12" s="17">
        <v>0</v>
      </c>
    </row>
    <row r="13" spans="2:10" s="4" customFormat="1" ht="25.5" customHeight="1">
      <c r="B13" s="23" t="s">
        <v>8</v>
      </c>
      <c r="C13" s="27" t="s">
        <v>148</v>
      </c>
      <c r="D13" s="17">
        <v>52576.65</v>
      </c>
      <c r="E13" s="18">
        <v>0</v>
      </c>
      <c r="F13" s="18">
        <v>60000</v>
      </c>
      <c r="G13" s="103">
        <v>60000</v>
      </c>
      <c r="H13" s="17">
        <f>E13+G13</f>
        <v>60000</v>
      </c>
      <c r="I13" s="17">
        <v>60000</v>
      </c>
      <c r="J13" s="17">
        <v>60000</v>
      </c>
    </row>
    <row r="14" spans="2:10" s="4" customFormat="1" ht="25.5" customHeight="1">
      <c r="B14" s="23" t="s">
        <v>9</v>
      </c>
      <c r="C14" s="27" t="s">
        <v>149</v>
      </c>
      <c r="D14" s="17">
        <v>0</v>
      </c>
      <c r="E14" s="88">
        <v>0</v>
      </c>
      <c r="F14" s="88">
        <v>0</v>
      </c>
      <c r="G14" s="104">
        <v>3000</v>
      </c>
      <c r="H14" s="17">
        <f>E14+G14</f>
        <v>3000</v>
      </c>
      <c r="I14" s="17">
        <v>3000</v>
      </c>
      <c r="J14" s="17">
        <v>3000</v>
      </c>
    </row>
    <row r="15" spans="2:10" s="4" customFormat="1" ht="25.5" customHeight="1">
      <c r="B15" s="23" t="s">
        <v>10</v>
      </c>
      <c r="C15" s="27" t="s">
        <v>150</v>
      </c>
      <c r="D15" s="18">
        <v>37601.31</v>
      </c>
      <c r="E15" s="18">
        <v>0</v>
      </c>
      <c r="F15" s="18">
        <v>70500</v>
      </c>
      <c r="G15" s="103">
        <v>70500</v>
      </c>
      <c r="H15" s="17">
        <f>E15+G15</f>
        <v>70500</v>
      </c>
      <c r="I15" s="18">
        <v>70500</v>
      </c>
      <c r="J15" s="18">
        <v>70500</v>
      </c>
    </row>
    <row r="16" spans="2:10" s="4" customFormat="1" ht="25.5" customHeight="1">
      <c r="B16" s="47"/>
      <c r="C16" s="48"/>
      <c r="D16" s="95">
        <f aca="true" t="shared" si="0" ref="D16:J16">SUM(D12:D15)</f>
        <v>90177.95999999999</v>
      </c>
      <c r="E16" s="50">
        <f t="shared" si="0"/>
        <v>0</v>
      </c>
      <c r="F16" s="50">
        <f t="shared" si="0"/>
        <v>130500</v>
      </c>
      <c r="G16" s="50">
        <f t="shared" si="0"/>
        <v>133500</v>
      </c>
      <c r="H16" s="50">
        <f t="shared" si="0"/>
        <v>133500</v>
      </c>
      <c r="I16" s="50">
        <f t="shared" si="0"/>
        <v>133500</v>
      </c>
      <c r="J16" s="50">
        <f t="shared" si="0"/>
        <v>133500</v>
      </c>
    </row>
    <row r="17" spans="2:10" s="4" customFormat="1" ht="25.5" customHeight="1">
      <c r="B17" s="109" t="s">
        <v>153</v>
      </c>
      <c r="C17" s="110"/>
      <c r="D17" s="110"/>
      <c r="E17" s="110"/>
      <c r="F17" s="110"/>
      <c r="G17" s="110"/>
      <c r="H17" s="110"/>
      <c r="I17" s="110"/>
      <c r="J17" s="111"/>
    </row>
    <row r="18" spans="2:10" s="4" customFormat="1" ht="25.5" customHeight="1">
      <c r="B18" s="23" t="s">
        <v>11</v>
      </c>
      <c r="C18" s="27" t="s">
        <v>12</v>
      </c>
      <c r="D18" s="17">
        <v>1775.28</v>
      </c>
      <c r="E18" s="17">
        <v>0</v>
      </c>
      <c r="F18" s="17">
        <v>3000</v>
      </c>
      <c r="G18" s="102">
        <v>3000</v>
      </c>
      <c r="H18" s="17">
        <f>E18+G18</f>
        <v>3000</v>
      </c>
      <c r="I18" s="17">
        <v>3000</v>
      </c>
      <c r="J18" s="17">
        <v>3000</v>
      </c>
    </row>
    <row r="19" spans="2:10" s="4" customFormat="1" ht="25.5" customHeight="1">
      <c r="B19" s="23" t="s">
        <v>236</v>
      </c>
      <c r="C19" s="27" t="s">
        <v>151</v>
      </c>
      <c r="D19" s="17">
        <v>0</v>
      </c>
      <c r="E19" s="17">
        <v>0</v>
      </c>
      <c r="F19" s="17">
        <v>0</v>
      </c>
      <c r="G19" s="102">
        <v>0</v>
      </c>
      <c r="H19" s="17">
        <f>E19+G19</f>
        <v>0</v>
      </c>
      <c r="I19" s="17">
        <v>0</v>
      </c>
      <c r="J19" s="17">
        <v>0</v>
      </c>
    </row>
    <row r="20" spans="2:10" s="4" customFormat="1" ht="25.5" customHeight="1">
      <c r="B20" s="47"/>
      <c r="C20" s="48"/>
      <c r="D20" s="49">
        <f aca="true" t="shared" si="1" ref="D20:J20">SUM(D18:D19)</f>
        <v>1775.28</v>
      </c>
      <c r="E20" s="50">
        <f t="shared" si="1"/>
        <v>0</v>
      </c>
      <c r="F20" s="50">
        <f t="shared" si="1"/>
        <v>3000</v>
      </c>
      <c r="G20" s="50">
        <f t="shared" si="1"/>
        <v>3000</v>
      </c>
      <c r="H20" s="50">
        <f t="shared" si="1"/>
        <v>3000</v>
      </c>
      <c r="I20" s="50">
        <f t="shared" si="1"/>
        <v>3000</v>
      </c>
      <c r="J20" s="50">
        <f t="shared" si="1"/>
        <v>3000</v>
      </c>
    </row>
    <row r="21" spans="2:10" s="4" customFormat="1" ht="25.5" customHeight="1">
      <c r="B21" s="109" t="s">
        <v>152</v>
      </c>
      <c r="C21" s="110"/>
      <c r="D21" s="110"/>
      <c r="E21" s="110"/>
      <c r="F21" s="110"/>
      <c r="G21" s="110"/>
      <c r="H21" s="110"/>
      <c r="I21" s="110"/>
      <c r="J21" s="111"/>
    </row>
    <row r="22" spans="2:10" s="4" customFormat="1" ht="25.5" customHeight="1">
      <c r="B22" s="23" t="s">
        <v>13</v>
      </c>
      <c r="C22" s="27" t="s">
        <v>199</v>
      </c>
      <c r="D22" s="17">
        <v>24560.79</v>
      </c>
      <c r="E22" s="17">
        <v>0</v>
      </c>
      <c r="F22" s="17">
        <v>42000</v>
      </c>
      <c r="G22" s="102">
        <v>42000</v>
      </c>
      <c r="H22" s="17">
        <f>E22+G22</f>
        <v>42000</v>
      </c>
      <c r="I22" s="17">
        <v>41600</v>
      </c>
      <c r="J22" s="17">
        <v>41600</v>
      </c>
    </row>
    <row r="23" spans="2:10" s="4" customFormat="1" ht="25.5" customHeight="1">
      <c r="B23" s="23" t="s">
        <v>237</v>
      </c>
      <c r="C23" s="27" t="s">
        <v>129</v>
      </c>
      <c r="D23" s="17">
        <v>5842.08</v>
      </c>
      <c r="E23" s="17">
        <v>0</v>
      </c>
      <c r="F23" s="17">
        <v>6000</v>
      </c>
      <c r="G23" s="102">
        <v>6000</v>
      </c>
      <c r="H23" s="17">
        <f>E23+G23</f>
        <v>6000</v>
      </c>
      <c r="I23" s="17">
        <v>6000</v>
      </c>
      <c r="J23" s="17">
        <v>6000</v>
      </c>
    </row>
    <row r="24" spans="2:10" s="4" customFormat="1" ht="25.5" customHeight="1">
      <c r="B24" s="23" t="s">
        <v>14</v>
      </c>
      <c r="C24" s="27" t="s">
        <v>15</v>
      </c>
      <c r="D24" s="17">
        <v>0</v>
      </c>
      <c r="E24" s="17">
        <v>0</v>
      </c>
      <c r="F24" s="17">
        <v>0</v>
      </c>
      <c r="G24" s="102">
        <v>0</v>
      </c>
      <c r="H24" s="17">
        <f>E24+G24</f>
        <v>0</v>
      </c>
      <c r="I24" s="17">
        <v>0</v>
      </c>
      <c r="J24" s="17">
        <v>0</v>
      </c>
    </row>
    <row r="25" spans="2:10" s="4" customFormat="1" ht="25.5" customHeight="1">
      <c r="B25" s="23" t="s">
        <v>238</v>
      </c>
      <c r="C25" s="27" t="s">
        <v>200</v>
      </c>
      <c r="D25" s="17">
        <v>0</v>
      </c>
      <c r="E25" s="17">
        <v>0</v>
      </c>
      <c r="F25" s="17">
        <v>0</v>
      </c>
      <c r="G25" s="102">
        <v>0</v>
      </c>
      <c r="H25" s="17">
        <f>E25+G25</f>
        <v>0</v>
      </c>
      <c r="I25" s="17">
        <v>0</v>
      </c>
      <c r="J25" s="17">
        <v>0</v>
      </c>
    </row>
    <row r="26" spans="2:10" s="4" customFormat="1" ht="25.5" customHeight="1">
      <c r="B26" s="47"/>
      <c r="C26" s="48"/>
      <c r="D26" s="49">
        <f>D22+D23+D24+D25</f>
        <v>30402.870000000003</v>
      </c>
      <c r="E26" s="50">
        <f aca="true" t="shared" si="2" ref="E26:J26">SUM(E22:E25)</f>
        <v>0</v>
      </c>
      <c r="F26" s="50">
        <f t="shared" si="2"/>
        <v>48000</v>
      </c>
      <c r="G26" s="50">
        <f t="shared" si="2"/>
        <v>48000</v>
      </c>
      <c r="H26" s="50">
        <f t="shared" si="2"/>
        <v>48000</v>
      </c>
      <c r="I26" s="50">
        <f t="shared" si="2"/>
        <v>47600</v>
      </c>
      <c r="J26" s="50">
        <f t="shared" si="2"/>
        <v>47600</v>
      </c>
    </row>
    <row r="27" spans="2:10" s="4" customFormat="1" ht="25.5" customHeight="1">
      <c r="B27" s="109" t="s">
        <v>154</v>
      </c>
      <c r="C27" s="110"/>
      <c r="D27" s="110"/>
      <c r="E27" s="110"/>
      <c r="F27" s="110"/>
      <c r="G27" s="110"/>
      <c r="H27" s="110"/>
      <c r="I27" s="110"/>
      <c r="J27" s="111"/>
    </row>
    <row r="28" spans="2:10" s="4" customFormat="1" ht="25.5" customHeight="1">
      <c r="B28" s="23" t="s">
        <v>16</v>
      </c>
      <c r="C28" s="27" t="s">
        <v>201</v>
      </c>
      <c r="D28" s="17">
        <v>250.5</v>
      </c>
      <c r="E28" s="17">
        <v>0</v>
      </c>
      <c r="F28" s="17">
        <v>600</v>
      </c>
      <c r="G28" s="102">
        <v>600</v>
      </c>
      <c r="H28" s="17">
        <f>E28+G28</f>
        <v>600</v>
      </c>
      <c r="I28" s="17">
        <v>600</v>
      </c>
      <c r="J28" s="17">
        <v>600</v>
      </c>
    </row>
    <row r="29" spans="2:12" s="4" customFormat="1" ht="25.5" customHeight="1">
      <c r="B29" s="23" t="s">
        <v>17</v>
      </c>
      <c r="C29" s="27" t="s">
        <v>18</v>
      </c>
      <c r="D29" s="17">
        <v>0</v>
      </c>
      <c r="E29" s="17">
        <v>0</v>
      </c>
      <c r="F29" s="17">
        <v>0</v>
      </c>
      <c r="G29" s="102">
        <v>0</v>
      </c>
      <c r="H29" s="17">
        <f>E29+G29</f>
        <v>0</v>
      </c>
      <c r="I29" s="17">
        <v>0</v>
      </c>
      <c r="J29" s="17">
        <v>0</v>
      </c>
      <c r="K29" s="5"/>
      <c r="L29" s="5"/>
    </row>
    <row r="30" spans="2:12" s="4" customFormat="1" ht="25.5" customHeight="1">
      <c r="B30" s="24" t="s">
        <v>239</v>
      </c>
      <c r="C30" s="28" t="s">
        <v>202</v>
      </c>
      <c r="D30" s="17">
        <v>0</v>
      </c>
      <c r="E30" s="17">
        <v>0</v>
      </c>
      <c r="F30" s="17">
        <v>0</v>
      </c>
      <c r="G30" s="102">
        <v>0</v>
      </c>
      <c r="H30" s="17">
        <f>E30+G30</f>
        <v>0</v>
      </c>
      <c r="I30" s="17">
        <v>0</v>
      </c>
      <c r="J30" s="17">
        <v>0</v>
      </c>
      <c r="K30" s="44"/>
      <c r="L30" s="5"/>
    </row>
    <row r="31" spans="2:12" s="4" customFormat="1" ht="25.5" customHeight="1">
      <c r="B31" s="47"/>
      <c r="C31" s="48"/>
      <c r="D31" s="95">
        <f aca="true" t="shared" si="3" ref="D31:J31">SUM(D28:D30)</f>
        <v>250.5</v>
      </c>
      <c r="E31" s="50">
        <f t="shared" si="3"/>
        <v>0</v>
      </c>
      <c r="F31" s="50">
        <f t="shared" si="3"/>
        <v>600</v>
      </c>
      <c r="G31" s="50">
        <f t="shared" si="3"/>
        <v>600</v>
      </c>
      <c r="H31" s="50">
        <f t="shared" si="3"/>
        <v>600</v>
      </c>
      <c r="I31" s="50">
        <f t="shared" si="3"/>
        <v>600</v>
      </c>
      <c r="J31" s="50">
        <f t="shared" si="3"/>
        <v>600</v>
      </c>
      <c r="K31" s="44"/>
      <c r="L31" s="5"/>
    </row>
    <row r="32" spans="2:12" s="4" customFormat="1" ht="25.5" customHeight="1">
      <c r="B32" s="127" t="s">
        <v>41</v>
      </c>
      <c r="C32" s="127"/>
      <c r="D32" s="127"/>
      <c r="E32" s="127"/>
      <c r="F32" s="127"/>
      <c r="G32" s="127"/>
      <c r="H32" s="127"/>
      <c r="I32" s="127"/>
      <c r="J32" s="127"/>
      <c r="K32" s="44"/>
      <c r="L32" s="5"/>
    </row>
    <row r="33" spans="2:12" s="4" customFormat="1" ht="25.5" customHeight="1">
      <c r="B33" s="109" t="s">
        <v>203</v>
      </c>
      <c r="C33" s="110"/>
      <c r="D33" s="110"/>
      <c r="E33" s="110"/>
      <c r="F33" s="110"/>
      <c r="G33" s="110"/>
      <c r="H33" s="110"/>
      <c r="I33" s="110"/>
      <c r="J33" s="111"/>
      <c r="K33" s="44"/>
      <c r="L33" s="5"/>
    </row>
    <row r="34" spans="2:12" s="4" customFormat="1" ht="25.5" customHeight="1">
      <c r="B34" s="109" t="s">
        <v>204</v>
      </c>
      <c r="C34" s="110"/>
      <c r="D34" s="110"/>
      <c r="E34" s="110"/>
      <c r="F34" s="110"/>
      <c r="G34" s="110"/>
      <c r="H34" s="110"/>
      <c r="I34" s="110"/>
      <c r="J34" s="111"/>
      <c r="K34" s="44"/>
      <c r="L34" s="5"/>
    </row>
    <row r="35" spans="2:12" s="4" customFormat="1" ht="25.5" customHeight="1">
      <c r="B35" s="8" t="s">
        <v>20</v>
      </c>
      <c r="C35" s="27" t="s">
        <v>19</v>
      </c>
      <c r="D35" s="17">
        <v>19842.33</v>
      </c>
      <c r="E35" s="17">
        <v>0</v>
      </c>
      <c r="F35" s="17">
        <v>20000</v>
      </c>
      <c r="G35" s="102">
        <v>20000</v>
      </c>
      <c r="H35" s="17">
        <f>E35+G35</f>
        <v>20000</v>
      </c>
      <c r="I35" s="17">
        <v>20000</v>
      </c>
      <c r="J35" s="17">
        <v>20000</v>
      </c>
      <c r="K35" s="44"/>
      <c r="L35" s="5"/>
    </row>
    <row r="36" spans="2:12" s="4" customFormat="1" ht="25.5" customHeight="1">
      <c r="B36" s="47"/>
      <c r="C36" s="48"/>
      <c r="D36" s="95">
        <f aca="true" t="shared" si="4" ref="D36:J36">SUM(D35)</f>
        <v>19842.33</v>
      </c>
      <c r="E36" s="50">
        <f t="shared" si="4"/>
        <v>0</v>
      </c>
      <c r="F36" s="50">
        <f t="shared" si="4"/>
        <v>20000</v>
      </c>
      <c r="G36" s="50">
        <f t="shared" si="4"/>
        <v>20000</v>
      </c>
      <c r="H36" s="50">
        <f t="shared" si="4"/>
        <v>20000</v>
      </c>
      <c r="I36" s="50">
        <f t="shared" si="4"/>
        <v>20000</v>
      </c>
      <c r="J36" s="50">
        <f t="shared" si="4"/>
        <v>20000</v>
      </c>
      <c r="K36" s="5"/>
      <c r="L36" s="5"/>
    </row>
    <row r="37" spans="2:12" s="4" customFormat="1" ht="25.5" customHeight="1">
      <c r="B37" s="109" t="s">
        <v>205</v>
      </c>
      <c r="C37" s="110"/>
      <c r="D37" s="110"/>
      <c r="E37" s="110"/>
      <c r="F37" s="110"/>
      <c r="G37" s="110"/>
      <c r="H37" s="110"/>
      <c r="I37" s="110"/>
      <c r="J37" s="111"/>
      <c r="K37" s="5"/>
      <c r="L37" s="5"/>
    </row>
    <row r="38" spans="2:12" s="4" customFormat="1" ht="25.5" customHeight="1">
      <c r="B38" s="8" t="s">
        <v>21</v>
      </c>
      <c r="C38" s="27" t="s">
        <v>22</v>
      </c>
      <c r="D38" s="17">
        <v>0</v>
      </c>
      <c r="E38" s="17">
        <v>0</v>
      </c>
      <c r="F38" s="17">
        <v>400</v>
      </c>
      <c r="G38" s="102">
        <v>400</v>
      </c>
      <c r="H38" s="17">
        <f>E38+G38</f>
        <v>400</v>
      </c>
      <c r="I38" s="17">
        <v>200</v>
      </c>
      <c r="J38" s="17">
        <v>200</v>
      </c>
      <c r="K38" s="44"/>
      <c r="L38" s="5"/>
    </row>
    <row r="39" spans="2:12" s="4" customFormat="1" ht="25.5" customHeight="1">
      <c r="B39" s="47"/>
      <c r="C39" s="48"/>
      <c r="D39" s="49">
        <f>SUM(D38)</f>
        <v>0</v>
      </c>
      <c r="E39" s="50">
        <f>SUM(E38)</f>
        <v>0</v>
      </c>
      <c r="F39" s="50">
        <f>SUM(F38)</f>
        <v>400</v>
      </c>
      <c r="G39" s="50">
        <f>SUM(G38)</f>
        <v>400</v>
      </c>
      <c r="H39" s="50">
        <f>SUM(H38)</f>
        <v>400</v>
      </c>
      <c r="I39" s="50">
        <v>200</v>
      </c>
      <c r="J39" s="50">
        <v>200</v>
      </c>
      <c r="K39" s="44"/>
      <c r="L39" s="5"/>
    </row>
    <row r="40" spans="2:12" s="4" customFormat="1" ht="25.5" customHeight="1">
      <c r="B40" s="109" t="s">
        <v>206</v>
      </c>
      <c r="C40" s="110"/>
      <c r="D40" s="110"/>
      <c r="E40" s="110"/>
      <c r="F40" s="110"/>
      <c r="G40" s="110"/>
      <c r="H40" s="110"/>
      <c r="I40" s="110"/>
      <c r="J40" s="111"/>
      <c r="K40" s="44"/>
      <c r="L40" s="5"/>
    </row>
    <row r="41" spans="2:12" s="4" customFormat="1" ht="25.5" customHeight="1">
      <c r="B41" s="8" t="s">
        <v>23</v>
      </c>
      <c r="C41" s="27" t="s">
        <v>24</v>
      </c>
      <c r="D41" s="17">
        <v>0</v>
      </c>
      <c r="E41" s="17">
        <v>0</v>
      </c>
      <c r="F41" s="17">
        <v>0</v>
      </c>
      <c r="G41" s="102">
        <v>0</v>
      </c>
      <c r="H41" s="17">
        <f>E41+G41</f>
        <v>0</v>
      </c>
      <c r="I41" s="17">
        <v>0</v>
      </c>
      <c r="J41" s="17">
        <v>0</v>
      </c>
      <c r="K41" s="44"/>
      <c r="L41" s="5"/>
    </row>
    <row r="42" spans="2:12" s="4" customFormat="1" ht="25.5" customHeight="1">
      <c r="B42" s="47"/>
      <c r="C42" s="48"/>
      <c r="D42" s="49">
        <f aca="true" t="shared" si="5" ref="D42:J42">SUM(D41)</f>
        <v>0</v>
      </c>
      <c r="E42" s="50">
        <f t="shared" si="5"/>
        <v>0</v>
      </c>
      <c r="F42" s="50">
        <f t="shared" si="5"/>
        <v>0</v>
      </c>
      <c r="G42" s="50">
        <f t="shared" si="5"/>
        <v>0</v>
      </c>
      <c r="H42" s="50">
        <f t="shared" si="5"/>
        <v>0</v>
      </c>
      <c r="I42" s="50">
        <f t="shared" si="5"/>
        <v>0</v>
      </c>
      <c r="J42" s="50">
        <f t="shared" si="5"/>
        <v>0</v>
      </c>
      <c r="K42" s="44"/>
      <c r="L42" s="5"/>
    </row>
    <row r="43" spans="2:12" s="4" customFormat="1" ht="25.5" customHeight="1">
      <c r="B43" s="109" t="s">
        <v>207</v>
      </c>
      <c r="C43" s="110"/>
      <c r="D43" s="110"/>
      <c r="E43" s="110"/>
      <c r="F43" s="110"/>
      <c r="G43" s="110"/>
      <c r="H43" s="110"/>
      <c r="I43" s="110"/>
      <c r="J43" s="111"/>
      <c r="K43" s="44"/>
      <c r="L43" s="5"/>
    </row>
    <row r="44" spans="2:12" s="4" customFormat="1" ht="25.5" customHeight="1">
      <c r="B44" s="8" t="s">
        <v>240</v>
      </c>
      <c r="C44" s="27" t="s">
        <v>232</v>
      </c>
      <c r="D44" s="17">
        <v>162.95</v>
      </c>
      <c r="E44" s="17">
        <v>0</v>
      </c>
      <c r="F44" s="17">
        <v>3000</v>
      </c>
      <c r="G44" s="102">
        <v>3000</v>
      </c>
      <c r="H44" s="17">
        <f>E44+G44</f>
        <v>3000</v>
      </c>
      <c r="I44" s="17">
        <v>3000</v>
      </c>
      <c r="J44" s="17">
        <v>3000</v>
      </c>
      <c r="K44" s="44"/>
      <c r="L44" s="5"/>
    </row>
    <row r="45" spans="2:12" s="4" customFormat="1" ht="25.5" customHeight="1">
      <c r="B45" s="47"/>
      <c r="C45" s="48"/>
      <c r="D45" s="95">
        <f aca="true" t="shared" si="6" ref="D45:J45">SUM(D44)</f>
        <v>162.95</v>
      </c>
      <c r="E45" s="50">
        <f t="shared" si="6"/>
        <v>0</v>
      </c>
      <c r="F45" s="50">
        <f t="shared" si="6"/>
        <v>3000</v>
      </c>
      <c r="G45" s="50">
        <f t="shared" si="6"/>
        <v>3000</v>
      </c>
      <c r="H45" s="50">
        <f t="shared" si="6"/>
        <v>3000</v>
      </c>
      <c r="I45" s="50">
        <f t="shared" si="6"/>
        <v>3000</v>
      </c>
      <c r="J45" s="50">
        <f t="shared" si="6"/>
        <v>3000</v>
      </c>
      <c r="K45" s="44"/>
      <c r="L45" s="5"/>
    </row>
    <row r="46" spans="2:12" s="4" customFormat="1" ht="25.5" customHeight="1">
      <c r="B46" s="112" t="s">
        <v>42</v>
      </c>
      <c r="C46" s="113"/>
      <c r="D46" s="113"/>
      <c r="E46" s="113"/>
      <c r="F46" s="113"/>
      <c r="G46" s="113"/>
      <c r="H46" s="113"/>
      <c r="I46" s="113"/>
      <c r="J46" s="114"/>
      <c r="K46" s="44"/>
      <c r="L46" s="5"/>
    </row>
    <row r="47" spans="2:12" s="4" customFormat="1" ht="25.5" customHeight="1">
      <c r="B47" s="118" t="s">
        <v>208</v>
      </c>
      <c r="C47" s="119" t="s">
        <v>155</v>
      </c>
      <c r="D47" s="119"/>
      <c r="E47" s="119"/>
      <c r="F47" s="119"/>
      <c r="G47" s="119"/>
      <c r="H47" s="119"/>
      <c r="I47" s="119"/>
      <c r="J47" s="120"/>
      <c r="K47" s="44"/>
      <c r="L47" s="5"/>
    </row>
    <row r="48" spans="2:12" s="4" customFormat="1" ht="25.5" customHeight="1">
      <c r="B48" s="118" t="s">
        <v>156</v>
      </c>
      <c r="C48" s="119" t="s">
        <v>155</v>
      </c>
      <c r="D48" s="119"/>
      <c r="E48" s="119"/>
      <c r="F48" s="119"/>
      <c r="G48" s="119"/>
      <c r="H48" s="119"/>
      <c r="I48" s="119"/>
      <c r="J48" s="120"/>
      <c r="K48" s="53"/>
      <c r="L48" s="5"/>
    </row>
    <row r="49" spans="2:12" s="4" customFormat="1" ht="25.5" customHeight="1">
      <c r="B49" s="8" t="s">
        <v>209</v>
      </c>
      <c r="C49" s="27" t="s">
        <v>25</v>
      </c>
      <c r="D49" s="17">
        <v>0</v>
      </c>
      <c r="E49" s="17">
        <v>0</v>
      </c>
      <c r="F49" s="17">
        <v>0</v>
      </c>
      <c r="G49" s="102">
        <v>0</v>
      </c>
      <c r="H49" s="17">
        <f>E49+G49</f>
        <v>0</v>
      </c>
      <c r="I49" s="17">
        <v>100</v>
      </c>
      <c r="J49" s="17">
        <v>100</v>
      </c>
      <c r="K49" s="44"/>
      <c r="L49" s="5"/>
    </row>
    <row r="50" spans="2:12" s="4" customFormat="1" ht="25.5" customHeight="1">
      <c r="B50" s="47"/>
      <c r="C50" s="48"/>
      <c r="D50" s="49">
        <f aca="true" t="shared" si="7" ref="D50:J50">SUM(D49)</f>
        <v>0</v>
      </c>
      <c r="E50" s="50">
        <f t="shared" si="7"/>
        <v>0</v>
      </c>
      <c r="F50" s="50">
        <f t="shared" si="7"/>
        <v>0</v>
      </c>
      <c r="G50" s="50">
        <f t="shared" si="7"/>
        <v>0</v>
      </c>
      <c r="H50" s="50">
        <f t="shared" si="7"/>
        <v>0</v>
      </c>
      <c r="I50" s="50">
        <f t="shared" si="7"/>
        <v>100</v>
      </c>
      <c r="J50" s="50">
        <f t="shared" si="7"/>
        <v>100</v>
      </c>
      <c r="K50" s="44"/>
      <c r="L50" s="5"/>
    </row>
    <row r="51" spans="2:12" s="4" customFormat="1" ht="25.5" customHeight="1">
      <c r="B51" s="118" t="s">
        <v>210</v>
      </c>
      <c r="C51" s="119" t="s">
        <v>155</v>
      </c>
      <c r="D51" s="119"/>
      <c r="E51" s="119"/>
      <c r="F51" s="119"/>
      <c r="G51" s="119"/>
      <c r="H51" s="119"/>
      <c r="I51" s="119"/>
      <c r="J51" s="120"/>
      <c r="K51" s="44"/>
      <c r="L51" s="5"/>
    </row>
    <row r="52" spans="2:12" s="4" customFormat="1" ht="25.5" customHeight="1">
      <c r="B52" s="8" t="s">
        <v>26</v>
      </c>
      <c r="C52" s="27" t="s">
        <v>27</v>
      </c>
      <c r="D52" s="17">
        <v>3593.34</v>
      </c>
      <c r="E52" s="17">
        <v>0</v>
      </c>
      <c r="F52" s="17">
        <v>3000</v>
      </c>
      <c r="G52" s="102">
        <v>3000</v>
      </c>
      <c r="H52" s="17">
        <f>E52+G52</f>
        <v>3000</v>
      </c>
      <c r="I52" s="17">
        <v>3000</v>
      </c>
      <c r="J52" s="17">
        <v>3000</v>
      </c>
      <c r="K52" s="44"/>
      <c r="L52" s="5"/>
    </row>
    <row r="53" spans="2:12" s="4" customFormat="1" ht="25.5" customHeight="1">
      <c r="B53" s="8" t="s">
        <v>28</v>
      </c>
      <c r="C53" s="27" t="s">
        <v>157</v>
      </c>
      <c r="D53" s="17">
        <v>0</v>
      </c>
      <c r="E53" s="17">
        <v>0</v>
      </c>
      <c r="F53" s="17">
        <v>0</v>
      </c>
      <c r="G53" s="102">
        <v>0</v>
      </c>
      <c r="H53" s="17">
        <f>E53+G53</f>
        <v>0</v>
      </c>
      <c r="I53" s="17">
        <v>0</v>
      </c>
      <c r="J53" s="17">
        <v>0</v>
      </c>
      <c r="K53" s="44"/>
      <c r="L53" s="5"/>
    </row>
    <row r="54" spans="2:12" s="4" customFormat="1" ht="25.5" customHeight="1">
      <c r="B54" s="8" t="s">
        <v>29</v>
      </c>
      <c r="C54" s="27" t="s">
        <v>30</v>
      </c>
      <c r="D54" s="17">
        <v>0</v>
      </c>
      <c r="E54" s="17">
        <v>0</v>
      </c>
      <c r="F54" s="17">
        <v>2000</v>
      </c>
      <c r="G54" s="102">
        <v>0</v>
      </c>
      <c r="H54" s="17">
        <f>E54+G54</f>
        <v>0</v>
      </c>
      <c r="I54" s="17">
        <v>0</v>
      </c>
      <c r="J54" s="17">
        <v>0</v>
      </c>
      <c r="K54" s="44"/>
      <c r="L54" s="5"/>
    </row>
    <row r="55" spans="2:12" s="4" customFormat="1" ht="27.75" customHeight="1">
      <c r="B55" s="8" t="s">
        <v>241</v>
      </c>
      <c r="C55" s="27" t="s">
        <v>31</v>
      </c>
      <c r="D55" s="17">
        <v>2773.86</v>
      </c>
      <c r="E55" s="17">
        <v>0</v>
      </c>
      <c r="F55" s="17">
        <v>2000</v>
      </c>
      <c r="G55" s="102">
        <v>0</v>
      </c>
      <c r="H55" s="17">
        <f>E55+G55</f>
        <v>0</v>
      </c>
      <c r="I55" s="17">
        <v>0</v>
      </c>
      <c r="J55" s="17">
        <v>0</v>
      </c>
      <c r="K55" s="44"/>
      <c r="L55" s="5"/>
    </row>
    <row r="56" spans="2:12" s="4" customFormat="1" ht="25.5" customHeight="1">
      <c r="B56" s="47"/>
      <c r="C56" s="48"/>
      <c r="D56" s="95">
        <f>SUM(D52:D55)</f>
        <v>6367.200000000001</v>
      </c>
      <c r="E56" s="50">
        <f aca="true" t="shared" si="8" ref="E56:J56">SUM(E49:E55)</f>
        <v>0</v>
      </c>
      <c r="F56" s="50">
        <f t="shared" si="8"/>
        <v>7000</v>
      </c>
      <c r="G56" s="50">
        <f t="shared" si="8"/>
        <v>3000</v>
      </c>
      <c r="H56" s="50">
        <f t="shared" si="8"/>
        <v>3000</v>
      </c>
      <c r="I56" s="50">
        <f t="shared" si="8"/>
        <v>3200</v>
      </c>
      <c r="J56" s="50">
        <f t="shared" si="8"/>
        <v>3200</v>
      </c>
      <c r="K56" s="62"/>
      <c r="L56" s="5"/>
    </row>
    <row r="57" spans="2:12" s="4" customFormat="1" ht="25.5" customHeight="1">
      <c r="B57" s="118" t="s">
        <v>158</v>
      </c>
      <c r="C57" s="119"/>
      <c r="D57" s="119"/>
      <c r="E57" s="119"/>
      <c r="F57" s="119"/>
      <c r="G57" s="119"/>
      <c r="H57" s="119"/>
      <c r="I57" s="119"/>
      <c r="J57" s="119"/>
      <c r="K57" s="44"/>
      <c r="L57" s="5"/>
    </row>
    <row r="58" spans="2:12" s="4" customFormat="1" ht="25.5" customHeight="1">
      <c r="B58" s="8" t="s">
        <v>46</v>
      </c>
      <c r="C58" s="27" t="s">
        <v>159</v>
      </c>
      <c r="D58" s="17">
        <v>21563.9</v>
      </c>
      <c r="E58" s="17">
        <v>0</v>
      </c>
      <c r="F58" s="17">
        <v>41000</v>
      </c>
      <c r="G58" s="102">
        <v>41000</v>
      </c>
      <c r="H58" s="17">
        <f>E58+G58</f>
        <v>41000</v>
      </c>
      <c r="I58" s="17">
        <v>41000</v>
      </c>
      <c r="J58" s="17">
        <v>41000</v>
      </c>
      <c r="K58" s="44"/>
      <c r="L58" s="5"/>
    </row>
    <row r="59" spans="2:12" s="4" customFormat="1" ht="25.5" customHeight="1">
      <c r="B59" s="8" t="s">
        <v>47</v>
      </c>
      <c r="C59" s="27" t="s">
        <v>160</v>
      </c>
      <c r="D59" s="17">
        <v>0</v>
      </c>
      <c r="E59" s="17">
        <v>0</v>
      </c>
      <c r="F59" s="17">
        <v>0</v>
      </c>
      <c r="G59" s="102">
        <v>0</v>
      </c>
      <c r="H59" s="17">
        <f>E59+G59</f>
        <v>0</v>
      </c>
      <c r="I59" s="17">
        <v>0</v>
      </c>
      <c r="J59" s="17">
        <v>0</v>
      </c>
      <c r="K59" s="44"/>
      <c r="L59" s="5"/>
    </row>
    <row r="60" spans="2:12" s="4" customFormat="1" ht="25.5" customHeight="1">
      <c r="B60" s="8" t="s">
        <v>48</v>
      </c>
      <c r="C60" s="27" t="s">
        <v>161</v>
      </c>
      <c r="D60" s="17">
        <v>3600</v>
      </c>
      <c r="E60" s="17">
        <v>900</v>
      </c>
      <c r="F60" s="17">
        <v>4600</v>
      </c>
      <c r="G60" s="102">
        <v>4600</v>
      </c>
      <c r="H60" s="17">
        <f>E60+G60</f>
        <v>5500</v>
      </c>
      <c r="I60" s="17">
        <v>4600</v>
      </c>
      <c r="J60" s="17">
        <v>4600</v>
      </c>
      <c r="K60" s="44"/>
      <c r="L60" s="5"/>
    </row>
    <row r="61" spans="2:12" s="4" customFormat="1" ht="25.5" customHeight="1">
      <c r="B61" s="47"/>
      <c r="C61" s="48"/>
      <c r="D61" s="95">
        <f aca="true" t="shared" si="9" ref="D61:J61">SUM(D58:D60)</f>
        <v>25163.9</v>
      </c>
      <c r="E61" s="50">
        <f t="shared" si="9"/>
        <v>900</v>
      </c>
      <c r="F61" s="50">
        <f t="shared" si="9"/>
        <v>45600</v>
      </c>
      <c r="G61" s="50">
        <f t="shared" si="9"/>
        <v>45600</v>
      </c>
      <c r="H61" s="50">
        <f t="shared" si="9"/>
        <v>46500</v>
      </c>
      <c r="I61" s="50">
        <f t="shared" si="9"/>
        <v>45600</v>
      </c>
      <c r="J61" s="50">
        <f t="shared" si="9"/>
        <v>45600</v>
      </c>
      <c r="K61" s="44"/>
      <c r="L61" s="5"/>
    </row>
    <row r="62" spans="2:12" s="4" customFormat="1" ht="25.5" customHeight="1">
      <c r="B62" s="118" t="s">
        <v>162</v>
      </c>
      <c r="C62" s="119"/>
      <c r="D62" s="119"/>
      <c r="E62" s="119"/>
      <c r="F62" s="119"/>
      <c r="G62" s="119"/>
      <c r="H62" s="119"/>
      <c r="I62" s="119"/>
      <c r="J62" s="119"/>
      <c r="K62" s="44"/>
      <c r="L62" s="5"/>
    </row>
    <row r="63" spans="2:12" s="4" customFormat="1" ht="25.5" customHeight="1">
      <c r="B63" s="14" t="s">
        <v>114</v>
      </c>
      <c r="C63" s="27" t="s">
        <v>115</v>
      </c>
      <c r="D63" s="17">
        <v>0</v>
      </c>
      <c r="E63" s="17">
        <v>0</v>
      </c>
      <c r="F63" s="17">
        <v>0</v>
      </c>
      <c r="G63" s="102">
        <v>0</v>
      </c>
      <c r="H63" s="17">
        <f>E63+G63</f>
        <v>0</v>
      </c>
      <c r="I63" s="17">
        <v>0</v>
      </c>
      <c r="J63" s="17">
        <v>0</v>
      </c>
      <c r="K63" s="44"/>
      <c r="L63" s="5"/>
    </row>
    <row r="64" spans="2:12" s="4" customFormat="1" ht="25.5" customHeight="1">
      <c r="B64" s="14" t="s">
        <v>49</v>
      </c>
      <c r="C64" s="27" t="s">
        <v>163</v>
      </c>
      <c r="D64" s="17">
        <v>0</v>
      </c>
      <c r="E64" s="17">
        <v>0</v>
      </c>
      <c r="F64" s="17">
        <v>0</v>
      </c>
      <c r="G64" s="102">
        <v>2000</v>
      </c>
      <c r="H64" s="17">
        <f>E64+G64</f>
        <v>2000</v>
      </c>
      <c r="I64" s="17">
        <v>2000</v>
      </c>
      <c r="J64" s="17">
        <v>2000</v>
      </c>
      <c r="K64" s="44"/>
      <c r="L64" s="5"/>
    </row>
    <row r="65" spans="2:12" s="4" customFormat="1" ht="25.5" customHeight="1">
      <c r="B65" s="14" t="s">
        <v>50</v>
      </c>
      <c r="C65" s="27" t="s">
        <v>164</v>
      </c>
      <c r="D65" s="17">
        <v>4792.99</v>
      </c>
      <c r="E65" s="17">
        <v>0</v>
      </c>
      <c r="F65" s="17">
        <v>10000</v>
      </c>
      <c r="G65" s="102">
        <v>10000</v>
      </c>
      <c r="H65" s="17">
        <f>E65+G65</f>
        <v>10000</v>
      </c>
      <c r="I65" s="17">
        <v>10000</v>
      </c>
      <c r="J65" s="17">
        <v>10000</v>
      </c>
      <c r="K65" s="44"/>
      <c r="L65" s="5"/>
    </row>
    <row r="66" spans="2:12" s="4" customFormat="1" ht="25.5" customHeight="1">
      <c r="B66" s="14" t="s">
        <v>234</v>
      </c>
      <c r="C66" s="27" t="s">
        <v>261</v>
      </c>
      <c r="D66" s="17">
        <v>0</v>
      </c>
      <c r="E66" s="17">
        <v>0</v>
      </c>
      <c r="F66" s="17">
        <v>500</v>
      </c>
      <c r="G66" s="102">
        <v>4000</v>
      </c>
      <c r="H66" s="17">
        <f>E66+G66</f>
        <v>4000</v>
      </c>
      <c r="I66" s="17">
        <v>4000</v>
      </c>
      <c r="J66" s="17">
        <v>4000</v>
      </c>
      <c r="K66" s="44"/>
      <c r="L66" s="5"/>
    </row>
    <row r="67" spans="2:12" s="4" customFormat="1" ht="25.5" customHeight="1">
      <c r="B67" s="14" t="s">
        <v>233</v>
      </c>
      <c r="C67" s="27" t="s">
        <v>262</v>
      </c>
      <c r="D67" s="17">
        <v>0</v>
      </c>
      <c r="E67" s="17">
        <v>0</v>
      </c>
      <c r="F67" s="17">
        <v>0</v>
      </c>
      <c r="G67" s="102">
        <v>2000</v>
      </c>
      <c r="H67" s="17">
        <f>E67+G67</f>
        <v>2000</v>
      </c>
      <c r="I67" s="17">
        <v>2000</v>
      </c>
      <c r="J67" s="17">
        <v>2000</v>
      </c>
      <c r="K67" s="44"/>
      <c r="L67" s="5"/>
    </row>
    <row r="68" spans="2:12" s="4" customFormat="1" ht="25.5" customHeight="1">
      <c r="B68" s="47"/>
      <c r="C68" s="48"/>
      <c r="D68" s="95">
        <f aca="true" t="shared" si="10" ref="D68:J68">SUM(D63:D67)</f>
        <v>4792.99</v>
      </c>
      <c r="E68" s="50">
        <f t="shared" si="10"/>
        <v>0</v>
      </c>
      <c r="F68" s="50">
        <f t="shared" si="10"/>
        <v>10500</v>
      </c>
      <c r="G68" s="50">
        <f t="shared" si="10"/>
        <v>18000</v>
      </c>
      <c r="H68" s="50">
        <f t="shared" si="10"/>
        <v>18000</v>
      </c>
      <c r="I68" s="50">
        <f t="shared" si="10"/>
        <v>18000</v>
      </c>
      <c r="J68" s="50">
        <f t="shared" si="10"/>
        <v>18000</v>
      </c>
      <c r="K68" s="44"/>
      <c r="L68" s="5"/>
    </row>
    <row r="69" spans="2:12" s="4" customFormat="1" ht="25.5" customHeight="1">
      <c r="B69" s="109" t="s">
        <v>211</v>
      </c>
      <c r="C69" s="110"/>
      <c r="D69" s="110"/>
      <c r="E69" s="110"/>
      <c r="F69" s="110"/>
      <c r="G69" s="110"/>
      <c r="H69" s="110"/>
      <c r="I69" s="110"/>
      <c r="J69" s="111"/>
      <c r="K69" s="44"/>
      <c r="L69" s="5"/>
    </row>
    <row r="70" spans="2:12" s="4" customFormat="1" ht="25.5" customHeight="1">
      <c r="B70" s="14" t="s">
        <v>130</v>
      </c>
      <c r="C70" s="27" t="s">
        <v>131</v>
      </c>
      <c r="D70" s="17">
        <v>0</v>
      </c>
      <c r="E70" s="17">
        <v>0</v>
      </c>
      <c r="F70" s="17">
        <v>3000</v>
      </c>
      <c r="G70" s="102">
        <v>0</v>
      </c>
      <c r="H70" s="17">
        <f>E70+G70</f>
        <v>0</v>
      </c>
      <c r="I70" s="17">
        <v>0</v>
      </c>
      <c r="J70" s="17">
        <v>0</v>
      </c>
      <c r="K70" s="44"/>
      <c r="L70" s="5"/>
    </row>
    <row r="71" spans="2:12" s="4" customFormat="1" ht="25.5" customHeight="1">
      <c r="B71" s="14" t="s">
        <v>242</v>
      </c>
      <c r="C71" s="27" t="s">
        <v>132</v>
      </c>
      <c r="D71" s="17">
        <v>0</v>
      </c>
      <c r="E71" s="17">
        <v>0</v>
      </c>
      <c r="F71" s="17">
        <v>0</v>
      </c>
      <c r="G71" s="102">
        <v>0</v>
      </c>
      <c r="H71" s="17">
        <f>E71+G71</f>
        <v>0</v>
      </c>
      <c r="I71" s="17">
        <v>0</v>
      </c>
      <c r="J71" s="17">
        <v>0</v>
      </c>
      <c r="K71" s="44"/>
      <c r="L71" s="5"/>
    </row>
    <row r="72" spans="2:12" s="4" customFormat="1" ht="25.5" customHeight="1">
      <c r="B72" s="47"/>
      <c r="C72" s="48"/>
      <c r="D72" s="95">
        <f aca="true" t="shared" si="11" ref="D72:J72">SUM(D70:D71)</f>
        <v>0</v>
      </c>
      <c r="E72" s="50">
        <f t="shared" si="11"/>
        <v>0</v>
      </c>
      <c r="F72" s="50">
        <f t="shared" si="11"/>
        <v>3000</v>
      </c>
      <c r="G72" s="50">
        <f t="shared" si="11"/>
        <v>0</v>
      </c>
      <c r="H72" s="50">
        <f t="shared" si="11"/>
        <v>0</v>
      </c>
      <c r="I72" s="50">
        <f t="shared" si="11"/>
        <v>0</v>
      </c>
      <c r="J72" s="50">
        <f t="shared" si="11"/>
        <v>0</v>
      </c>
      <c r="K72" s="44"/>
      <c r="L72" s="5"/>
    </row>
    <row r="73" spans="2:12" s="4" customFormat="1" ht="25.5" customHeight="1">
      <c r="B73" s="109" t="s">
        <v>90</v>
      </c>
      <c r="C73" s="110"/>
      <c r="D73" s="110"/>
      <c r="E73" s="110"/>
      <c r="F73" s="110"/>
      <c r="G73" s="110"/>
      <c r="H73" s="110"/>
      <c r="I73" s="110"/>
      <c r="J73" s="111"/>
      <c r="K73" s="44"/>
      <c r="L73" s="5"/>
    </row>
    <row r="74" spans="2:12" s="4" customFormat="1" ht="25.5" customHeight="1">
      <c r="B74" s="14" t="s">
        <v>51</v>
      </c>
      <c r="C74" s="27" t="s">
        <v>212</v>
      </c>
      <c r="D74" s="17">
        <v>6583.73</v>
      </c>
      <c r="E74" s="17">
        <v>361.12</v>
      </c>
      <c r="F74" s="17">
        <v>18000</v>
      </c>
      <c r="G74" s="102">
        <v>18000</v>
      </c>
      <c r="H74" s="17">
        <f aca="true" t="shared" si="12" ref="H74:H79">E74+G74</f>
        <v>18361.12</v>
      </c>
      <c r="I74" s="17">
        <v>18000</v>
      </c>
      <c r="J74" s="17">
        <v>18000</v>
      </c>
      <c r="K74" s="44"/>
      <c r="L74" s="5"/>
    </row>
    <row r="75" spans="2:12" s="4" customFormat="1" ht="25.5" customHeight="1">
      <c r="B75" s="14" t="s">
        <v>266</v>
      </c>
      <c r="C75" s="27" t="s">
        <v>264</v>
      </c>
      <c r="D75" s="17"/>
      <c r="E75" s="17">
        <v>0</v>
      </c>
      <c r="F75" s="17">
        <v>0</v>
      </c>
      <c r="G75" s="102">
        <v>0</v>
      </c>
      <c r="H75" s="17">
        <f t="shared" si="12"/>
        <v>0</v>
      </c>
      <c r="I75" s="17">
        <v>0</v>
      </c>
      <c r="J75" s="17">
        <v>0</v>
      </c>
      <c r="K75" s="5"/>
      <c r="L75" s="5"/>
    </row>
    <row r="76" spans="2:12" s="4" customFormat="1" ht="25.5" customHeight="1">
      <c r="B76" s="14" t="s">
        <v>267</v>
      </c>
      <c r="C76" s="27" t="s">
        <v>265</v>
      </c>
      <c r="D76" s="17"/>
      <c r="E76" s="17">
        <v>0</v>
      </c>
      <c r="F76" s="17">
        <v>0</v>
      </c>
      <c r="G76" s="102">
        <v>0</v>
      </c>
      <c r="H76" s="17">
        <f t="shared" si="12"/>
        <v>0</v>
      </c>
      <c r="I76" s="17">
        <v>0</v>
      </c>
      <c r="J76" s="17">
        <v>0</v>
      </c>
      <c r="K76" s="5"/>
      <c r="L76" s="5"/>
    </row>
    <row r="77" spans="2:12" s="4" customFormat="1" ht="25.5" customHeight="1">
      <c r="B77" s="14" t="s">
        <v>52</v>
      </c>
      <c r="C77" s="27" t="s">
        <v>32</v>
      </c>
      <c r="D77" s="17">
        <v>32641.43</v>
      </c>
      <c r="E77" s="17">
        <v>0</v>
      </c>
      <c r="F77" s="17">
        <v>30000</v>
      </c>
      <c r="G77" s="102">
        <v>25000</v>
      </c>
      <c r="H77" s="17">
        <f t="shared" si="12"/>
        <v>25000</v>
      </c>
      <c r="I77" s="17">
        <v>25000</v>
      </c>
      <c r="J77" s="17">
        <v>25000</v>
      </c>
      <c r="K77" s="5"/>
      <c r="L77" s="5"/>
    </row>
    <row r="78" spans="2:12" s="4" customFormat="1" ht="25.5" customHeight="1">
      <c r="B78" s="14" t="s">
        <v>53</v>
      </c>
      <c r="C78" s="27" t="s">
        <v>33</v>
      </c>
      <c r="D78" s="17">
        <v>2155.17</v>
      </c>
      <c r="E78" s="17">
        <v>261.39</v>
      </c>
      <c r="F78" s="17">
        <v>3000</v>
      </c>
      <c r="G78" s="102">
        <v>2000</v>
      </c>
      <c r="H78" s="17">
        <f t="shared" si="12"/>
        <v>2261.39</v>
      </c>
      <c r="I78" s="17">
        <v>2000</v>
      </c>
      <c r="J78" s="17">
        <v>2000</v>
      </c>
      <c r="K78" s="44"/>
      <c r="L78" s="5"/>
    </row>
    <row r="79" spans="2:12" s="4" customFormat="1" ht="25.5" customHeight="1">
      <c r="B79" s="14" t="s">
        <v>243</v>
      </c>
      <c r="C79" s="27" t="s">
        <v>34</v>
      </c>
      <c r="D79" s="17">
        <v>0</v>
      </c>
      <c r="E79" s="17">
        <v>0</v>
      </c>
      <c r="F79" s="17">
        <v>0</v>
      </c>
      <c r="G79" s="102">
        <v>0</v>
      </c>
      <c r="H79" s="17">
        <f t="shared" si="12"/>
        <v>0</v>
      </c>
      <c r="I79" s="17">
        <v>0</v>
      </c>
      <c r="J79" s="17">
        <v>0</v>
      </c>
      <c r="K79" s="44"/>
      <c r="L79" s="5"/>
    </row>
    <row r="80" spans="2:12" s="4" customFormat="1" ht="25.5" customHeight="1">
      <c r="B80" s="47"/>
      <c r="C80" s="48"/>
      <c r="D80" s="95">
        <f aca="true" t="shared" si="13" ref="D80:J80">SUM(D74:D79)</f>
        <v>41380.33</v>
      </c>
      <c r="E80" s="50">
        <f t="shared" si="13"/>
        <v>622.51</v>
      </c>
      <c r="F80" s="50">
        <f t="shared" si="13"/>
        <v>51000</v>
      </c>
      <c r="G80" s="50">
        <f t="shared" si="13"/>
        <v>45000</v>
      </c>
      <c r="H80" s="50">
        <f t="shared" si="13"/>
        <v>45622.509999999995</v>
      </c>
      <c r="I80" s="50">
        <f t="shared" si="13"/>
        <v>45000</v>
      </c>
      <c r="J80" s="50">
        <f t="shared" si="13"/>
        <v>45000</v>
      </c>
      <c r="K80" s="44"/>
      <c r="L80" s="5"/>
    </row>
    <row r="81" spans="2:12" s="4" customFormat="1" ht="25.5" customHeight="1">
      <c r="B81" s="109" t="s">
        <v>43</v>
      </c>
      <c r="C81" s="110"/>
      <c r="D81" s="110"/>
      <c r="E81" s="110"/>
      <c r="F81" s="110"/>
      <c r="G81" s="110"/>
      <c r="H81" s="110"/>
      <c r="I81" s="110"/>
      <c r="J81" s="111"/>
      <c r="K81" s="44"/>
      <c r="L81" s="5"/>
    </row>
    <row r="82" spans="2:12" s="4" customFormat="1" ht="25.5" customHeight="1">
      <c r="B82" s="14" t="s">
        <v>54</v>
      </c>
      <c r="C82" s="27" t="s">
        <v>35</v>
      </c>
      <c r="D82" s="17">
        <v>0</v>
      </c>
      <c r="E82" s="17">
        <v>0</v>
      </c>
      <c r="F82" s="17">
        <v>0</v>
      </c>
      <c r="G82" s="102">
        <v>20000</v>
      </c>
      <c r="H82" s="17">
        <f>E82+G82</f>
        <v>20000</v>
      </c>
      <c r="I82" s="17">
        <v>20000</v>
      </c>
      <c r="J82" s="17">
        <v>20000</v>
      </c>
      <c r="K82" s="44"/>
      <c r="L82" s="5"/>
    </row>
    <row r="83" spans="2:12" s="4" customFormat="1" ht="25.5" customHeight="1">
      <c r="B83" s="14" t="s">
        <v>244</v>
      </c>
      <c r="C83" s="27" t="s">
        <v>165</v>
      </c>
      <c r="D83" s="17">
        <v>0</v>
      </c>
      <c r="E83" s="17">
        <v>0</v>
      </c>
      <c r="F83" s="17">
        <v>0</v>
      </c>
      <c r="G83" s="102">
        <v>0</v>
      </c>
      <c r="H83" s="17">
        <f>E83+G83</f>
        <v>0</v>
      </c>
      <c r="I83" s="17">
        <v>0</v>
      </c>
      <c r="J83" s="17">
        <v>0</v>
      </c>
      <c r="K83" s="44"/>
      <c r="L83" s="5"/>
    </row>
    <row r="84" spans="2:12" s="4" customFormat="1" ht="25.5" customHeight="1">
      <c r="B84" s="47"/>
      <c r="C84" s="48"/>
      <c r="D84" s="95">
        <f aca="true" t="shared" si="14" ref="D84:J84">SUM(D82:D83)</f>
        <v>0</v>
      </c>
      <c r="E84" s="50">
        <f t="shared" si="14"/>
        <v>0</v>
      </c>
      <c r="F84" s="50">
        <f t="shared" si="14"/>
        <v>0</v>
      </c>
      <c r="G84" s="50">
        <f t="shared" si="14"/>
        <v>20000</v>
      </c>
      <c r="H84" s="50">
        <f t="shared" si="14"/>
        <v>20000</v>
      </c>
      <c r="I84" s="50">
        <f t="shared" si="14"/>
        <v>20000</v>
      </c>
      <c r="J84" s="50">
        <f t="shared" si="14"/>
        <v>20000</v>
      </c>
      <c r="K84" s="44"/>
      <c r="L84" s="5"/>
    </row>
    <row r="85" spans="2:12" s="4" customFormat="1" ht="25.5" customHeight="1">
      <c r="B85" s="109" t="s">
        <v>44</v>
      </c>
      <c r="C85" s="110"/>
      <c r="D85" s="110"/>
      <c r="E85" s="110"/>
      <c r="F85" s="110"/>
      <c r="G85" s="110"/>
      <c r="H85" s="110"/>
      <c r="I85" s="110"/>
      <c r="J85" s="111"/>
      <c r="K85" s="44"/>
      <c r="L85" s="5"/>
    </row>
    <row r="86" spans="2:12" s="4" customFormat="1" ht="25.5" customHeight="1">
      <c r="B86" s="8" t="s">
        <v>55</v>
      </c>
      <c r="C86" s="27" t="s">
        <v>36</v>
      </c>
      <c r="D86" s="17">
        <v>10337.7</v>
      </c>
      <c r="E86" s="17">
        <v>0</v>
      </c>
      <c r="F86" s="17">
        <v>12000</v>
      </c>
      <c r="G86" s="102">
        <v>0</v>
      </c>
      <c r="H86" s="17">
        <f>E86+G86</f>
        <v>0</v>
      </c>
      <c r="I86" s="17">
        <v>0</v>
      </c>
      <c r="J86" s="17">
        <v>0</v>
      </c>
      <c r="K86" s="44"/>
      <c r="L86" s="5"/>
    </row>
    <row r="87" spans="2:12" s="4" customFormat="1" ht="25.5" customHeight="1">
      <c r="B87" s="8" t="s">
        <v>245</v>
      </c>
      <c r="C87" s="27" t="s">
        <v>37</v>
      </c>
      <c r="D87" s="17">
        <v>0</v>
      </c>
      <c r="E87" s="17">
        <v>0</v>
      </c>
      <c r="F87" s="17">
        <v>0</v>
      </c>
      <c r="G87" s="102">
        <v>0</v>
      </c>
      <c r="H87" s="17">
        <f>E87+G87</f>
        <v>0</v>
      </c>
      <c r="I87" s="17">
        <v>0</v>
      </c>
      <c r="J87" s="17">
        <v>0</v>
      </c>
      <c r="K87" s="44"/>
      <c r="L87" s="5"/>
    </row>
    <row r="88" spans="2:12" s="4" customFormat="1" ht="25.5" customHeight="1">
      <c r="B88" s="47"/>
      <c r="C88" s="48"/>
      <c r="D88" s="95">
        <f aca="true" t="shared" si="15" ref="D88:J88">SUM(D86:D87)</f>
        <v>10337.7</v>
      </c>
      <c r="E88" s="50">
        <f t="shared" si="15"/>
        <v>0</v>
      </c>
      <c r="F88" s="50">
        <f t="shared" si="15"/>
        <v>12000</v>
      </c>
      <c r="G88" s="50">
        <f t="shared" si="15"/>
        <v>0</v>
      </c>
      <c r="H88" s="50">
        <f t="shared" si="15"/>
        <v>0</v>
      </c>
      <c r="I88" s="50">
        <f t="shared" si="15"/>
        <v>0</v>
      </c>
      <c r="J88" s="50">
        <f t="shared" si="15"/>
        <v>0</v>
      </c>
      <c r="K88" s="44"/>
      <c r="L88" s="5"/>
    </row>
    <row r="89" spans="2:12" s="4" customFormat="1" ht="25.5" customHeight="1">
      <c r="B89" s="109" t="s">
        <v>91</v>
      </c>
      <c r="C89" s="110"/>
      <c r="D89" s="110"/>
      <c r="E89" s="110"/>
      <c r="F89" s="110"/>
      <c r="G89" s="110"/>
      <c r="H89" s="110"/>
      <c r="I89" s="110"/>
      <c r="J89" s="111"/>
      <c r="K89" s="44"/>
      <c r="L89" s="5"/>
    </row>
    <row r="90" spans="2:12" s="4" customFormat="1" ht="25.5" customHeight="1">
      <c r="B90" s="8" t="s">
        <v>75</v>
      </c>
      <c r="C90" s="27" t="s">
        <v>166</v>
      </c>
      <c r="D90" s="17">
        <v>5314.32</v>
      </c>
      <c r="E90" s="17">
        <v>0</v>
      </c>
      <c r="F90" s="17">
        <v>3000</v>
      </c>
      <c r="G90" s="102">
        <v>10000</v>
      </c>
      <c r="H90" s="17">
        <f>E90+G90</f>
        <v>10000</v>
      </c>
      <c r="I90" s="17">
        <v>10000</v>
      </c>
      <c r="J90" s="17">
        <v>10000</v>
      </c>
      <c r="K90" s="44"/>
      <c r="L90" s="5"/>
    </row>
    <row r="91" spans="2:12" s="4" customFormat="1" ht="25.5" customHeight="1">
      <c r="B91" s="8" t="s">
        <v>72</v>
      </c>
      <c r="C91" s="27" t="s">
        <v>133</v>
      </c>
      <c r="D91" s="17">
        <v>0</v>
      </c>
      <c r="E91" s="17">
        <v>0</v>
      </c>
      <c r="F91" s="17">
        <v>3000</v>
      </c>
      <c r="G91" s="102">
        <v>0</v>
      </c>
      <c r="H91" s="17">
        <f>E91+G91</f>
        <v>0</v>
      </c>
      <c r="I91" s="17">
        <v>0</v>
      </c>
      <c r="J91" s="17">
        <v>0</v>
      </c>
      <c r="K91" s="44"/>
      <c r="L91" s="5"/>
    </row>
    <row r="92" spans="2:12" s="4" customFormat="1" ht="25.5" customHeight="1">
      <c r="B92" s="8" t="s">
        <v>56</v>
      </c>
      <c r="C92" s="27" t="s">
        <v>134</v>
      </c>
      <c r="D92" s="17">
        <v>4196</v>
      </c>
      <c r="E92" s="17">
        <v>915</v>
      </c>
      <c r="F92" s="17">
        <v>3000</v>
      </c>
      <c r="G92" s="102">
        <v>0</v>
      </c>
      <c r="H92" s="17">
        <f>E92+G92</f>
        <v>915</v>
      </c>
      <c r="I92" s="17">
        <v>0</v>
      </c>
      <c r="J92" s="17">
        <v>0</v>
      </c>
      <c r="K92" s="44"/>
      <c r="L92" s="5"/>
    </row>
    <row r="93" spans="2:12" s="4" customFormat="1" ht="25.5" customHeight="1">
      <c r="B93" s="47"/>
      <c r="C93" s="48"/>
      <c r="D93" s="95">
        <f>D90+D91+D92</f>
        <v>9510.32</v>
      </c>
      <c r="E93" s="50">
        <f aca="true" t="shared" si="16" ref="E93:J93">SUM(E89:E92)</f>
        <v>915</v>
      </c>
      <c r="F93" s="50">
        <f t="shared" si="16"/>
        <v>9000</v>
      </c>
      <c r="G93" s="50">
        <f t="shared" si="16"/>
        <v>10000</v>
      </c>
      <c r="H93" s="50">
        <f t="shared" si="16"/>
        <v>10915</v>
      </c>
      <c r="I93" s="50">
        <f t="shared" si="16"/>
        <v>10000</v>
      </c>
      <c r="J93" s="50">
        <f t="shared" si="16"/>
        <v>10000</v>
      </c>
      <c r="K93" s="44"/>
      <c r="L93" s="5"/>
    </row>
    <row r="94" spans="2:12" s="4" customFormat="1" ht="25.5" customHeight="1">
      <c r="B94" s="109" t="s">
        <v>93</v>
      </c>
      <c r="C94" s="110"/>
      <c r="D94" s="110"/>
      <c r="E94" s="110"/>
      <c r="F94" s="110"/>
      <c r="G94" s="110"/>
      <c r="H94" s="110"/>
      <c r="I94" s="110"/>
      <c r="J94" s="111"/>
      <c r="K94" s="44"/>
      <c r="L94" s="5"/>
    </row>
    <row r="95" spans="2:12" s="4" customFormat="1" ht="25.5" customHeight="1">
      <c r="B95" s="14" t="s">
        <v>57</v>
      </c>
      <c r="C95" s="27" t="s">
        <v>135</v>
      </c>
      <c r="D95" s="17">
        <v>5000</v>
      </c>
      <c r="E95" s="17">
        <v>1903.2</v>
      </c>
      <c r="F95" s="17">
        <v>15000</v>
      </c>
      <c r="G95" s="102">
        <v>5000</v>
      </c>
      <c r="H95" s="17">
        <f>E95+G95</f>
        <v>6903.2</v>
      </c>
      <c r="I95" s="17">
        <v>5000</v>
      </c>
      <c r="J95" s="17">
        <v>5000</v>
      </c>
      <c r="K95" s="44"/>
      <c r="L95" s="5"/>
    </row>
    <row r="96" spans="2:12" s="4" customFormat="1" ht="25.5" customHeight="1">
      <c r="B96" s="14" t="s">
        <v>76</v>
      </c>
      <c r="C96" s="27" t="s">
        <v>136</v>
      </c>
      <c r="D96" s="17">
        <v>0</v>
      </c>
      <c r="E96" s="17">
        <v>0</v>
      </c>
      <c r="F96" s="17">
        <v>1000</v>
      </c>
      <c r="G96" s="102">
        <v>0</v>
      </c>
      <c r="H96" s="17">
        <f>E96+G96</f>
        <v>0</v>
      </c>
      <c r="I96" s="17">
        <v>0</v>
      </c>
      <c r="J96" s="17">
        <v>0</v>
      </c>
      <c r="K96" s="44"/>
      <c r="L96" s="5"/>
    </row>
    <row r="97" spans="2:12" s="4" customFormat="1" ht="25.5" customHeight="1">
      <c r="B97" s="14" t="s">
        <v>137</v>
      </c>
      <c r="C97" s="27" t="s">
        <v>138</v>
      </c>
      <c r="D97" s="17">
        <v>24400</v>
      </c>
      <c r="E97" s="17">
        <v>6417.19</v>
      </c>
      <c r="F97" s="17">
        <v>20000</v>
      </c>
      <c r="G97" s="102">
        <v>0</v>
      </c>
      <c r="H97" s="17">
        <f>E97+G97</f>
        <v>6417.19</v>
      </c>
      <c r="I97" s="17">
        <v>0</v>
      </c>
      <c r="J97" s="17">
        <v>0</v>
      </c>
      <c r="K97" s="44"/>
      <c r="L97" s="5"/>
    </row>
    <row r="98" spans="2:12" s="4" customFormat="1" ht="25.5" customHeight="1">
      <c r="B98" s="47"/>
      <c r="C98" s="48"/>
      <c r="D98" s="95">
        <f aca="true" t="shared" si="17" ref="D98:J98">SUM(D95:D97)</f>
        <v>29400</v>
      </c>
      <c r="E98" s="50">
        <f t="shared" si="17"/>
        <v>8320.39</v>
      </c>
      <c r="F98" s="50">
        <f t="shared" si="17"/>
        <v>36000</v>
      </c>
      <c r="G98" s="50">
        <f t="shared" si="17"/>
        <v>5000</v>
      </c>
      <c r="H98" s="50">
        <f t="shared" si="17"/>
        <v>13320.39</v>
      </c>
      <c r="I98" s="50">
        <f t="shared" si="17"/>
        <v>5000</v>
      </c>
      <c r="J98" s="50">
        <f t="shared" si="17"/>
        <v>5000</v>
      </c>
      <c r="K98" s="44"/>
      <c r="L98" s="5"/>
    </row>
    <row r="99" spans="2:12" s="4" customFormat="1" ht="25.5" customHeight="1">
      <c r="B99" s="109" t="s">
        <v>213</v>
      </c>
      <c r="C99" s="110"/>
      <c r="D99" s="110"/>
      <c r="E99" s="110"/>
      <c r="F99" s="110"/>
      <c r="G99" s="110"/>
      <c r="H99" s="110"/>
      <c r="I99" s="110"/>
      <c r="J99" s="111"/>
      <c r="K99" s="44"/>
      <c r="L99" s="5"/>
    </row>
    <row r="100" spans="2:12" s="4" customFormat="1" ht="25.5" customHeight="1">
      <c r="B100" s="14" t="s">
        <v>281</v>
      </c>
      <c r="C100" s="89" t="s">
        <v>279</v>
      </c>
      <c r="D100" s="84">
        <v>0</v>
      </c>
      <c r="E100" s="84">
        <v>0</v>
      </c>
      <c r="F100" s="84">
        <v>0</v>
      </c>
      <c r="G100" s="19">
        <v>0</v>
      </c>
      <c r="H100" s="17">
        <f>E100+G100</f>
        <v>0</v>
      </c>
      <c r="I100" s="84">
        <v>0</v>
      </c>
      <c r="J100" s="84">
        <v>0</v>
      </c>
      <c r="K100" s="44"/>
      <c r="L100" s="5"/>
    </row>
    <row r="101" spans="2:12" s="4" customFormat="1" ht="25.5" customHeight="1">
      <c r="B101" s="14" t="s">
        <v>77</v>
      </c>
      <c r="C101" s="27" t="s">
        <v>167</v>
      </c>
      <c r="D101" s="17">
        <v>0</v>
      </c>
      <c r="E101" s="17">
        <v>0</v>
      </c>
      <c r="F101" s="17">
        <v>5000</v>
      </c>
      <c r="G101" s="102">
        <v>0</v>
      </c>
      <c r="H101" s="17">
        <f>E101+G101</f>
        <v>0</v>
      </c>
      <c r="I101" s="17">
        <v>0</v>
      </c>
      <c r="J101" s="17">
        <v>0</v>
      </c>
      <c r="K101" s="44"/>
      <c r="L101" s="5"/>
    </row>
    <row r="102" spans="2:12" s="4" customFormat="1" ht="25.5" customHeight="1">
      <c r="B102" s="14" t="s">
        <v>282</v>
      </c>
      <c r="C102" s="27" t="s">
        <v>280</v>
      </c>
      <c r="D102" s="17">
        <v>0</v>
      </c>
      <c r="E102" s="17">
        <v>0</v>
      </c>
      <c r="F102" s="17">
        <v>0</v>
      </c>
      <c r="G102" s="102">
        <v>10000</v>
      </c>
      <c r="H102" s="17">
        <f>E102+G102</f>
        <v>10000</v>
      </c>
      <c r="I102" s="17">
        <v>10000</v>
      </c>
      <c r="J102" s="17">
        <v>10000</v>
      </c>
      <c r="K102" s="44"/>
      <c r="L102" s="5"/>
    </row>
    <row r="103" spans="2:12" s="4" customFormat="1" ht="25.5" customHeight="1">
      <c r="B103" s="14" t="s">
        <v>246</v>
      </c>
      <c r="C103" s="27" t="s">
        <v>299</v>
      </c>
      <c r="D103" s="17">
        <v>170956.02</v>
      </c>
      <c r="E103" s="17">
        <v>105194.68</v>
      </c>
      <c r="F103" s="17">
        <v>150000</v>
      </c>
      <c r="G103" s="102">
        <v>300000</v>
      </c>
      <c r="H103" s="17">
        <f>E103+G103</f>
        <v>405194.68</v>
      </c>
      <c r="I103" s="17">
        <v>150000</v>
      </c>
      <c r="J103" s="17">
        <v>150000</v>
      </c>
      <c r="K103" s="93" t="s">
        <v>298</v>
      </c>
      <c r="L103" s="5"/>
    </row>
    <row r="104" spans="2:12" s="4" customFormat="1" ht="25.5" customHeight="1">
      <c r="B104" s="47"/>
      <c r="C104" s="48"/>
      <c r="D104" s="95">
        <f aca="true" t="shared" si="18" ref="D104:J104">SUM(D100:D103)</f>
        <v>170956.02</v>
      </c>
      <c r="E104" s="50">
        <f t="shared" si="18"/>
        <v>105194.68</v>
      </c>
      <c r="F104" s="50">
        <f t="shared" si="18"/>
        <v>155000</v>
      </c>
      <c r="G104" s="50">
        <f t="shared" si="18"/>
        <v>310000</v>
      </c>
      <c r="H104" s="50">
        <f t="shared" si="18"/>
        <v>415194.68</v>
      </c>
      <c r="I104" s="50">
        <f t="shared" si="18"/>
        <v>160000</v>
      </c>
      <c r="J104" s="50">
        <f t="shared" si="18"/>
        <v>160000</v>
      </c>
      <c r="K104" s="44"/>
      <c r="L104" s="5"/>
    </row>
    <row r="105" spans="2:12" s="4" customFormat="1" ht="25.5" customHeight="1">
      <c r="B105" s="109" t="s">
        <v>214</v>
      </c>
      <c r="C105" s="110"/>
      <c r="D105" s="110"/>
      <c r="E105" s="110"/>
      <c r="F105" s="110"/>
      <c r="G105" s="110"/>
      <c r="H105" s="110"/>
      <c r="I105" s="110"/>
      <c r="J105" s="111"/>
      <c r="K105" s="44"/>
      <c r="L105" s="5"/>
    </row>
    <row r="106" spans="2:12" s="4" customFormat="1" ht="25.5" customHeight="1">
      <c r="B106" s="14" t="s">
        <v>78</v>
      </c>
      <c r="C106" s="27" t="s">
        <v>79</v>
      </c>
      <c r="D106" s="17">
        <v>0</v>
      </c>
      <c r="E106" s="17">
        <v>0</v>
      </c>
      <c r="F106" s="17">
        <v>0</v>
      </c>
      <c r="G106" s="102">
        <v>0</v>
      </c>
      <c r="H106" s="17">
        <f>E106+G106</f>
        <v>0</v>
      </c>
      <c r="I106" s="17">
        <v>0</v>
      </c>
      <c r="J106" s="17">
        <v>0</v>
      </c>
      <c r="K106" s="44"/>
      <c r="L106" s="5"/>
    </row>
    <row r="107" spans="2:12" s="4" customFormat="1" ht="25.5" customHeight="1">
      <c r="B107" s="14" t="s">
        <v>269</v>
      </c>
      <c r="C107" s="27" t="s">
        <v>268</v>
      </c>
      <c r="D107" s="17"/>
      <c r="E107" s="17">
        <v>0</v>
      </c>
      <c r="F107" s="17">
        <v>0</v>
      </c>
      <c r="G107" s="102">
        <v>0</v>
      </c>
      <c r="H107" s="17">
        <f>E107+G107</f>
        <v>0</v>
      </c>
      <c r="I107" s="17">
        <v>0</v>
      </c>
      <c r="J107" s="17">
        <v>0</v>
      </c>
      <c r="K107" s="44"/>
      <c r="L107" s="5"/>
    </row>
    <row r="108" spans="2:12" s="4" customFormat="1" ht="25.5" customHeight="1">
      <c r="B108" s="14" t="s">
        <v>123</v>
      </c>
      <c r="C108" s="27" t="s">
        <v>124</v>
      </c>
      <c r="D108" s="17">
        <v>7600</v>
      </c>
      <c r="E108" s="17">
        <v>0</v>
      </c>
      <c r="F108" s="17">
        <v>5000</v>
      </c>
      <c r="G108" s="102">
        <v>0</v>
      </c>
      <c r="H108" s="17">
        <f>E108+G108</f>
        <v>0</v>
      </c>
      <c r="I108" s="17">
        <v>0</v>
      </c>
      <c r="J108" s="17">
        <v>0</v>
      </c>
      <c r="K108" s="44"/>
      <c r="L108" s="5"/>
    </row>
    <row r="109" spans="2:12" s="4" customFormat="1" ht="25.5" customHeight="1">
      <c r="B109" s="47"/>
      <c r="C109" s="48"/>
      <c r="D109" s="95">
        <f aca="true" t="shared" si="19" ref="D109:J109">SUM(D106:D108)</f>
        <v>7600</v>
      </c>
      <c r="E109" s="50">
        <f t="shared" si="19"/>
        <v>0</v>
      </c>
      <c r="F109" s="50">
        <f t="shared" si="19"/>
        <v>5000</v>
      </c>
      <c r="G109" s="50">
        <f t="shared" si="19"/>
        <v>0</v>
      </c>
      <c r="H109" s="50">
        <f t="shared" si="19"/>
        <v>0</v>
      </c>
      <c r="I109" s="50">
        <f t="shared" si="19"/>
        <v>0</v>
      </c>
      <c r="J109" s="50">
        <f t="shared" si="19"/>
        <v>0</v>
      </c>
      <c r="K109" s="44"/>
      <c r="L109" s="5"/>
    </row>
    <row r="110" spans="2:12" s="4" customFormat="1" ht="25.5" customHeight="1">
      <c r="B110" s="109" t="s">
        <v>94</v>
      </c>
      <c r="C110" s="110"/>
      <c r="D110" s="110"/>
      <c r="E110" s="110"/>
      <c r="F110" s="110"/>
      <c r="G110" s="110"/>
      <c r="H110" s="110"/>
      <c r="I110" s="110"/>
      <c r="J110" s="111"/>
      <c r="K110" s="44"/>
      <c r="L110" s="5"/>
    </row>
    <row r="111" spans="2:12" s="4" customFormat="1" ht="25.5" customHeight="1">
      <c r="B111" s="14" t="s">
        <v>80</v>
      </c>
      <c r="C111" s="27" t="s">
        <v>257</v>
      </c>
      <c r="D111" s="17">
        <v>34036.78</v>
      </c>
      <c r="E111" s="17">
        <v>4243.4</v>
      </c>
      <c r="F111" s="17">
        <v>38000</v>
      </c>
      <c r="G111" s="102">
        <v>38000</v>
      </c>
      <c r="H111" s="17">
        <f>E111+G111</f>
        <v>42243.4</v>
      </c>
      <c r="I111" s="17">
        <v>38000</v>
      </c>
      <c r="J111" s="17">
        <v>38000</v>
      </c>
      <c r="K111" s="44"/>
      <c r="L111" s="5"/>
    </row>
    <row r="112" spans="2:12" s="4" customFormat="1" ht="25.5" customHeight="1">
      <c r="B112" s="14" t="s">
        <v>119</v>
      </c>
      <c r="C112" s="29" t="s">
        <v>120</v>
      </c>
      <c r="D112" s="17">
        <v>0</v>
      </c>
      <c r="E112" s="17">
        <v>0</v>
      </c>
      <c r="F112" s="17">
        <v>5000</v>
      </c>
      <c r="G112" s="102">
        <v>5000</v>
      </c>
      <c r="H112" s="17">
        <f>E112+G112</f>
        <v>5000</v>
      </c>
      <c r="I112" s="17">
        <v>5000</v>
      </c>
      <c r="J112" s="17">
        <v>5000</v>
      </c>
      <c r="K112" s="44"/>
      <c r="L112" s="5"/>
    </row>
    <row r="113" spans="2:12" s="4" customFormat="1" ht="25.5" customHeight="1">
      <c r="B113" s="14" t="s">
        <v>284</v>
      </c>
      <c r="C113" s="29" t="s">
        <v>283</v>
      </c>
      <c r="D113" s="17"/>
      <c r="E113" s="17">
        <v>0</v>
      </c>
      <c r="F113" s="17">
        <v>0</v>
      </c>
      <c r="G113" s="102">
        <v>5000</v>
      </c>
      <c r="H113" s="17">
        <f>E113+G113</f>
        <v>5000</v>
      </c>
      <c r="I113" s="17">
        <v>0</v>
      </c>
      <c r="J113" s="17">
        <v>0</v>
      </c>
      <c r="K113" s="44"/>
      <c r="L113" s="5"/>
    </row>
    <row r="114" spans="2:12" s="4" customFormat="1" ht="25.5" customHeight="1">
      <c r="B114" s="14" t="s">
        <v>168</v>
      </c>
      <c r="C114" s="29" t="s">
        <v>297</v>
      </c>
      <c r="D114" s="17">
        <v>2999.38</v>
      </c>
      <c r="E114" s="17">
        <v>2999.38</v>
      </c>
      <c r="F114" s="17">
        <v>15000</v>
      </c>
      <c r="G114" s="102">
        <v>5000</v>
      </c>
      <c r="H114" s="17">
        <f>E114+G114</f>
        <v>7999.38</v>
      </c>
      <c r="I114" s="17">
        <v>5000</v>
      </c>
      <c r="J114" s="17">
        <v>5000</v>
      </c>
      <c r="K114" s="44"/>
      <c r="L114" s="5"/>
    </row>
    <row r="115" spans="2:12" s="4" customFormat="1" ht="25.5" customHeight="1">
      <c r="B115" s="47"/>
      <c r="C115" s="48"/>
      <c r="D115" s="95">
        <f aca="true" t="shared" si="20" ref="D115:J115">SUM(D111:D114)</f>
        <v>37036.159999999996</v>
      </c>
      <c r="E115" s="50">
        <f t="shared" si="20"/>
        <v>7242.78</v>
      </c>
      <c r="F115" s="50">
        <f t="shared" si="20"/>
        <v>58000</v>
      </c>
      <c r="G115" s="50">
        <f t="shared" si="20"/>
        <v>53000</v>
      </c>
      <c r="H115" s="50">
        <f t="shared" si="20"/>
        <v>60242.78</v>
      </c>
      <c r="I115" s="50">
        <f t="shared" si="20"/>
        <v>48000</v>
      </c>
      <c r="J115" s="50">
        <f t="shared" si="20"/>
        <v>48000</v>
      </c>
      <c r="K115" s="44"/>
      <c r="L115" s="5"/>
    </row>
    <row r="116" spans="2:12" s="4" customFormat="1" ht="25.5" customHeight="1">
      <c r="B116" s="109" t="s">
        <v>215</v>
      </c>
      <c r="C116" s="110"/>
      <c r="D116" s="110"/>
      <c r="E116" s="110"/>
      <c r="F116" s="110"/>
      <c r="G116" s="110"/>
      <c r="H116" s="110"/>
      <c r="I116" s="110"/>
      <c r="J116" s="111"/>
      <c r="K116" s="44"/>
      <c r="L116" s="5"/>
    </row>
    <row r="117" spans="2:12" s="4" customFormat="1" ht="25.5" customHeight="1">
      <c r="B117" s="20" t="s">
        <v>247</v>
      </c>
      <c r="C117" s="29" t="s">
        <v>169</v>
      </c>
      <c r="D117" s="17">
        <v>7920</v>
      </c>
      <c r="E117" s="17">
        <v>7282</v>
      </c>
      <c r="F117" s="17">
        <v>5000</v>
      </c>
      <c r="G117" s="102">
        <v>5000</v>
      </c>
      <c r="H117" s="17">
        <f>E117+G117</f>
        <v>12282</v>
      </c>
      <c r="I117" s="17">
        <v>5000</v>
      </c>
      <c r="J117" s="17">
        <v>5000</v>
      </c>
      <c r="K117" s="44"/>
      <c r="L117" s="5"/>
    </row>
    <row r="118" spans="2:12" s="4" customFormat="1" ht="25.5" customHeight="1">
      <c r="B118" s="47"/>
      <c r="C118" s="48"/>
      <c r="D118" s="95">
        <f aca="true" t="shared" si="21" ref="D118:J118">SUM(D117)</f>
        <v>7920</v>
      </c>
      <c r="E118" s="50">
        <f t="shared" si="21"/>
        <v>7282</v>
      </c>
      <c r="F118" s="50">
        <f t="shared" si="21"/>
        <v>5000</v>
      </c>
      <c r="G118" s="50">
        <f t="shared" si="21"/>
        <v>5000</v>
      </c>
      <c r="H118" s="50">
        <f t="shared" si="21"/>
        <v>12282</v>
      </c>
      <c r="I118" s="50">
        <f t="shared" si="21"/>
        <v>5000</v>
      </c>
      <c r="J118" s="50">
        <f t="shared" si="21"/>
        <v>5000</v>
      </c>
      <c r="K118" s="44"/>
      <c r="L118" s="5"/>
    </row>
    <row r="119" spans="2:12" s="4" customFormat="1" ht="25.5" customHeight="1">
      <c r="B119" s="109" t="s">
        <v>95</v>
      </c>
      <c r="C119" s="110"/>
      <c r="D119" s="110"/>
      <c r="E119" s="110"/>
      <c r="F119" s="110"/>
      <c r="G119" s="110"/>
      <c r="H119" s="110"/>
      <c r="I119" s="110"/>
      <c r="J119" s="111"/>
      <c r="K119" s="44"/>
      <c r="L119" s="5"/>
    </row>
    <row r="120" spans="2:12" s="4" customFormat="1" ht="25.5" customHeight="1">
      <c r="B120" s="14" t="s">
        <v>81</v>
      </c>
      <c r="C120" s="29" t="s">
        <v>139</v>
      </c>
      <c r="D120" s="17">
        <v>0</v>
      </c>
      <c r="E120" s="17">
        <v>0</v>
      </c>
      <c r="F120" s="17">
        <v>0</v>
      </c>
      <c r="G120" s="102">
        <v>0</v>
      </c>
      <c r="H120" s="17">
        <f>E120+G120</f>
        <v>0</v>
      </c>
      <c r="I120" s="17">
        <v>0</v>
      </c>
      <c r="J120" s="17">
        <v>0</v>
      </c>
      <c r="K120" s="44"/>
      <c r="L120" s="5"/>
    </row>
    <row r="121" spans="2:12" s="4" customFormat="1" ht="25.5" customHeight="1">
      <c r="B121" s="14" t="s">
        <v>82</v>
      </c>
      <c r="C121" s="29" t="s">
        <v>38</v>
      </c>
      <c r="D121" s="17">
        <v>3500</v>
      </c>
      <c r="E121" s="17">
        <v>384</v>
      </c>
      <c r="F121" s="17">
        <v>3500</v>
      </c>
      <c r="G121" s="102">
        <v>3500</v>
      </c>
      <c r="H121" s="17">
        <f>E121+G121</f>
        <v>3884</v>
      </c>
      <c r="I121" s="17">
        <v>3500</v>
      </c>
      <c r="J121" s="17">
        <v>3500</v>
      </c>
      <c r="K121" s="44"/>
      <c r="L121" s="5"/>
    </row>
    <row r="122" spans="2:12" s="4" customFormat="1" ht="25.5" customHeight="1">
      <c r="B122" s="14" t="s">
        <v>140</v>
      </c>
      <c r="C122" s="29" t="s">
        <v>141</v>
      </c>
      <c r="D122" s="17">
        <v>0</v>
      </c>
      <c r="E122" s="17">
        <v>0</v>
      </c>
      <c r="F122" s="17">
        <v>0</v>
      </c>
      <c r="G122" s="102">
        <v>0</v>
      </c>
      <c r="H122" s="17">
        <f>E122+G122</f>
        <v>0</v>
      </c>
      <c r="I122" s="17">
        <v>0</v>
      </c>
      <c r="J122" s="17">
        <v>0</v>
      </c>
      <c r="K122" s="44"/>
      <c r="L122" s="5"/>
    </row>
    <row r="123" spans="2:12" s="4" customFormat="1" ht="25.5" customHeight="1">
      <c r="B123" s="14" t="s">
        <v>248</v>
      </c>
      <c r="C123" s="29" t="s">
        <v>216</v>
      </c>
      <c r="D123" s="17">
        <v>46049.06</v>
      </c>
      <c r="E123" s="17">
        <v>46498.92</v>
      </c>
      <c r="F123" s="17">
        <v>5000</v>
      </c>
      <c r="G123" s="102">
        <v>5000</v>
      </c>
      <c r="H123" s="17">
        <f>E123+G123</f>
        <v>51498.92</v>
      </c>
      <c r="I123" s="17">
        <v>3000</v>
      </c>
      <c r="J123" s="17">
        <v>3000</v>
      </c>
      <c r="K123" s="44"/>
      <c r="L123" s="5"/>
    </row>
    <row r="124" spans="2:12" s="4" customFormat="1" ht="25.5" customHeight="1">
      <c r="B124" s="47"/>
      <c r="C124" s="48"/>
      <c r="D124" s="95">
        <f aca="true" t="shared" si="22" ref="D124:J124">SUM(D120:D123)</f>
        <v>49549.06</v>
      </c>
      <c r="E124" s="50">
        <f t="shared" si="22"/>
        <v>46882.92</v>
      </c>
      <c r="F124" s="50">
        <f t="shared" si="22"/>
        <v>8500</v>
      </c>
      <c r="G124" s="50">
        <f t="shared" si="22"/>
        <v>8500</v>
      </c>
      <c r="H124" s="50">
        <f t="shared" si="22"/>
        <v>55382.92</v>
      </c>
      <c r="I124" s="50">
        <f t="shared" si="22"/>
        <v>6500</v>
      </c>
      <c r="J124" s="50">
        <f t="shared" si="22"/>
        <v>6500</v>
      </c>
      <c r="K124" s="44"/>
      <c r="L124" s="5"/>
    </row>
    <row r="125" spans="2:12" s="4" customFormat="1" ht="25.5" customHeight="1">
      <c r="B125" s="109" t="s">
        <v>142</v>
      </c>
      <c r="C125" s="110"/>
      <c r="D125" s="110"/>
      <c r="E125" s="110"/>
      <c r="F125" s="110"/>
      <c r="G125" s="110"/>
      <c r="H125" s="110"/>
      <c r="I125" s="110"/>
      <c r="J125" s="111"/>
      <c r="K125" s="44"/>
      <c r="L125" s="5"/>
    </row>
    <row r="126" spans="2:12" s="4" customFormat="1" ht="25.5" customHeight="1">
      <c r="B126" s="14" t="s">
        <v>143</v>
      </c>
      <c r="C126" s="40" t="s">
        <v>144</v>
      </c>
      <c r="D126" s="17">
        <v>370.59</v>
      </c>
      <c r="E126" s="17">
        <v>0</v>
      </c>
      <c r="F126" s="17">
        <v>1000</v>
      </c>
      <c r="G126" s="102">
        <v>1000</v>
      </c>
      <c r="H126" s="17">
        <f>E126+G126</f>
        <v>1000</v>
      </c>
      <c r="I126" s="17">
        <v>1000</v>
      </c>
      <c r="J126" s="17">
        <v>1000</v>
      </c>
      <c r="K126" s="44"/>
      <c r="L126" s="5"/>
    </row>
    <row r="127" spans="2:12" s="4" customFormat="1" ht="25.5" customHeight="1">
      <c r="B127" s="14" t="s">
        <v>217</v>
      </c>
      <c r="C127" s="29" t="s">
        <v>145</v>
      </c>
      <c r="D127" s="17">
        <v>0</v>
      </c>
      <c r="E127" s="17">
        <v>0</v>
      </c>
      <c r="F127" s="17">
        <v>0</v>
      </c>
      <c r="G127" s="102">
        <v>8000</v>
      </c>
      <c r="H127" s="17">
        <f>E127+G127</f>
        <v>8000</v>
      </c>
      <c r="I127" s="17">
        <v>0</v>
      </c>
      <c r="J127" s="17">
        <v>0</v>
      </c>
      <c r="K127" s="44"/>
      <c r="L127" s="5"/>
    </row>
    <row r="128" spans="2:12" s="4" customFormat="1" ht="25.5" customHeight="1">
      <c r="B128" s="14" t="s">
        <v>218</v>
      </c>
      <c r="C128" s="29" t="s">
        <v>146</v>
      </c>
      <c r="D128" s="17">
        <v>1000</v>
      </c>
      <c r="E128" s="17">
        <v>0</v>
      </c>
      <c r="F128" s="17">
        <v>1000</v>
      </c>
      <c r="G128" s="102">
        <v>10000</v>
      </c>
      <c r="H128" s="17">
        <f>E128+G128</f>
        <v>10000</v>
      </c>
      <c r="I128" s="17">
        <v>1000</v>
      </c>
      <c r="J128" s="17">
        <v>1000</v>
      </c>
      <c r="K128" s="44"/>
      <c r="L128" s="5"/>
    </row>
    <row r="129" spans="2:12" s="4" customFormat="1" ht="25.5" customHeight="1">
      <c r="B129" s="47"/>
      <c r="C129" s="48"/>
      <c r="D129" s="95">
        <f aca="true" t="shared" si="23" ref="D129:J129">SUM(D126:D128)</f>
        <v>1370.59</v>
      </c>
      <c r="E129" s="50">
        <f t="shared" si="23"/>
        <v>0</v>
      </c>
      <c r="F129" s="50">
        <f t="shared" si="23"/>
        <v>2000</v>
      </c>
      <c r="G129" s="50">
        <f t="shared" si="23"/>
        <v>19000</v>
      </c>
      <c r="H129" s="50">
        <f t="shared" si="23"/>
        <v>19000</v>
      </c>
      <c r="I129" s="50">
        <f t="shared" si="23"/>
        <v>2000</v>
      </c>
      <c r="J129" s="50">
        <f t="shared" si="23"/>
        <v>2000</v>
      </c>
      <c r="K129" s="60"/>
      <c r="L129" s="5"/>
    </row>
    <row r="130" spans="2:12" s="4" customFormat="1" ht="25.5" customHeight="1">
      <c r="B130" s="109" t="s">
        <v>96</v>
      </c>
      <c r="C130" s="110"/>
      <c r="D130" s="110"/>
      <c r="E130" s="110"/>
      <c r="F130" s="110"/>
      <c r="G130" s="110"/>
      <c r="H130" s="110"/>
      <c r="I130" s="110"/>
      <c r="J130" s="111"/>
      <c r="K130" s="44"/>
      <c r="L130" s="5"/>
    </row>
    <row r="131" spans="2:12" s="4" customFormat="1" ht="25.5" customHeight="1">
      <c r="B131" s="80" t="s">
        <v>83</v>
      </c>
      <c r="C131" s="28" t="s">
        <v>84</v>
      </c>
      <c r="D131" s="18">
        <v>10901.77</v>
      </c>
      <c r="E131" s="18">
        <v>2426.1</v>
      </c>
      <c r="F131" s="18">
        <v>10000</v>
      </c>
      <c r="G131" s="103">
        <v>10000</v>
      </c>
      <c r="H131" s="17">
        <f>E131+G131</f>
        <v>12426.1</v>
      </c>
      <c r="I131" s="18">
        <v>10000</v>
      </c>
      <c r="J131" s="21">
        <v>10000</v>
      </c>
      <c r="K131" s="5"/>
      <c r="L131" s="5"/>
    </row>
    <row r="132" spans="2:12" s="4" customFormat="1" ht="25.5" customHeight="1">
      <c r="B132" s="80" t="s">
        <v>271</v>
      </c>
      <c r="C132" s="28" t="s">
        <v>270</v>
      </c>
      <c r="D132" s="18"/>
      <c r="E132" s="18">
        <v>0</v>
      </c>
      <c r="F132" s="18">
        <v>0</v>
      </c>
      <c r="G132" s="103">
        <v>0</v>
      </c>
      <c r="H132" s="17">
        <f>E132+G132</f>
        <v>0</v>
      </c>
      <c r="I132" s="18">
        <v>0</v>
      </c>
      <c r="J132" s="18">
        <v>0</v>
      </c>
      <c r="K132" s="5"/>
      <c r="L132" s="5"/>
    </row>
    <row r="133" spans="2:12" s="4" customFormat="1" ht="25.5" customHeight="1">
      <c r="B133" s="80" t="s">
        <v>271</v>
      </c>
      <c r="C133" s="28" t="s">
        <v>272</v>
      </c>
      <c r="D133" s="18"/>
      <c r="E133" s="18">
        <v>0</v>
      </c>
      <c r="F133" s="18">
        <v>0</v>
      </c>
      <c r="G133" s="103">
        <v>0</v>
      </c>
      <c r="H133" s="17">
        <f>E133+G133</f>
        <v>0</v>
      </c>
      <c r="I133" s="18">
        <v>0</v>
      </c>
      <c r="J133" s="18">
        <v>0</v>
      </c>
      <c r="K133" s="61"/>
      <c r="L133" s="5"/>
    </row>
    <row r="134" spans="1:12" s="4" customFormat="1" ht="25.5" customHeight="1">
      <c r="A134" s="67" t="s">
        <v>173</v>
      </c>
      <c r="B134" s="81"/>
      <c r="C134" s="82"/>
      <c r="D134" s="96">
        <f>SUM(D131:D133)</f>
        <v>10901.77</v>
      </c>
      <c r="E134" s="83">
        <f>SUM(E131:E133)</f>
        <v>2426.1</v>
      </c>
      <c r="F134" s="83">
        <f>SUM(F131:F133)</f>
        <v>10000</v>
      </c>
      <c r="G134" s="83">
        <f>SUM(G131:G133)</f>
        <v>10000</v>
      </c>
      <c r="H134" s="83">
        <f>SUM(H131:H131)</f>
        <v>12426.1</v>
      </c>
      <c r="I134" s="83">
        <f>SUM(I131:I131)</f>
        <v>10000</v>
      </c>
      <c r="J134" s="83">
        <f>SUM(J131:J131)</f>
        <v>10000</v>
      </c>
      <c r="K134" s="61"/>
      <c r="L134" s="5"/>
    </row>
    <row r="135" spans="2:12" s="4" customFormat="1" ht="25.5" customHeight="1">
      <c r="B135" s="109" t="s">
        <v>97</v>
      </c>
      <c r="C135" s="110"/>
      <c r="D135" s="110"/>
      <c r="E135" s="110"/>
      <c r="F135" s="110"/>
      <c r="G135" s="110"/>
      <c r="H135" s="110"/>
      <c r="I135" s="110"/>
      <c r="J135" s="111"/>
      <c r="K135" s="59"/>
      <c r="L135" s="5"/>
    </row>
    <row r="136" spans="2:12" s="4" customFormat="1" ht="25.5" customHeight="1">
      <c r="B136" s="14" t="s">
        <v>274</v>
      </c>
      <c r="C136" s="29" t="s">
        <v>273</v>
      </c>
      <c r="D136" s="55"/>
      <c r="E136" s="17">
        <v>0</v>
      </c>
      <c r="F136" s="17">
        <v>0</v>
      </c>
      <c r="G136" s="102">
        <v>0</v>
      </c>
      <c r="H136" s="17">
        <f>E136+G136</f>
        <v>0</v>
      </c>
      <c r="I136" s="17">
        <v>0</v>
      </c>
      <c r="J136" s="17">
        <v>0</v>
      </c>
      <c r="K136" s="59"/>
      <c r="L136" s="5"/>
    </row>
    <row r="137" spans="2:12" s="4" customFormat="1" ht="25.5" customHeight="1">
      <c r="B137" s="14" t="s">
        <v>275</v>
      </c>
      <c r="C137" s="29" t="s">
        <v>276</v>
      </c>
      <c r="D137" s="55"/>
      <c r="E137" s="17">
        <v>0</v>
      </c>
      <c r="F137" s="17">
        <v>0</v>
      </c>
      <c r="G137" s="102">
        <v>0</v>
      </c>
      <c r="H137" s="17">
        <f>E137+G137</f>
        <v>0</v>
      </c>
      <c r="I137" s="17">
        <v>0</v>
      </c>
      <c r="J137" s="17">
        <v>0</v>
      </c>
      <c r="K137" s="59"/>
      <c r="L137" s="5"/>
    </row>
    <row r="138" spans="1:12" s="4" customFormat="1" ht="33" customHeight="1">
      <c r="A138" s="68" t="s">
        <v>174</v>
      </c>
      <c r="B138" s="14" t="s">
        <v>249</v>
      </c>
      <c r="C138" s="29" t="s">
        <v>263</v>
      </c>
      <c r="D138" s="17">
        <v>13748</v>
      </c>
      <c r="E138" s="17">
        <v>11918</v>
      </c>
      <c r="F138" s="17">
        <v>15000</v>
      </c>
      <c r="G138" s="102">
        <v>15000</v>
      </c>
      <c r="H138" s="17">
        <f>E138+G138</f>
        <v>26918</v>
      </c>
      <c r="I138" s="17">
        <v>15000</v>
      </c>
      <c r="J138" s="17">
        <v>15000</v>
      </c>
      <c r="K138" s="59"/>
      <c r="L138" s="5"/>
    </row>
    <row r="139" spans="1:12" s="4" customFormat="1" ht="25.5" customHeight="1">
      <c r="A139" s="67" t="s">
        <v>175</v>
      </c>
      <c r="B139" s="47"/>
      <c r="C139" s="48"/>
      <c r="D139" s="95">
        <f>D136+D137+D138</f>
        <v>13748</v>
      </c>
      <c r="E139" s="50">
        <f>SUM(E136:E138)</f>
        <v>11918</v>
      </c>
      <c r="F139" s="50">
        <f>SUM(F136:F138)</f>
        <v>15000</v>
      </c>
      <c r="G139" s="50">
        <f>SUM(G136:G138)</f>
        <v>15000</v>
      </c>
      <c r="H139" s="50">
        <f>SUM(H138:H138)</f>
        <v>26918</v>
      </c>
      <c r="I139" s="50">
        <f>SUM(I138:I138)</f>
        <v>15000</v>
      </c>
      <c r="J139" s="50">
        <f>SUM(J138:J138)</f>
        <v>15000</v>
      </c>
      <c r="K139" s="44"/>
      <c r="L139" s="5"/>
    </row>
    <row r="140" spans="1:12" s="4" customFormat="1" ht="25.5" customHeight="1">
      <c r="A140" s="87"/>
      <c r="B140" s="112" t="s">
        <v>285</v>
      </c>
      <c r="C140" s="113"/>
      <c r="D140" s="113"/>
      <c r="E140" s="113"/>
      <c r="F140" s="113"/>
      <c r="G140" s="113"/>
      <c r="H140" s="113"/>
      <c r="I140" s="113"/>
      <c r="J140" s="114"/>
      <c r="K140" s="44"/>
      <c r="L140" s="5"/>
    </row>
    <row r="141" spans="1:12" s="4" customFormat="1" ht="25.5" customHeight="1">
      <c r="A141" s="87"/>
      <c r="B141" s="112" t="s">
        <v>286</v>
      </c>
      <c r="C141" s="113"/>
      <c r="D141" s="113"/>
      <c r="E141" s="113"/>
      <c r="F141" s="113"/>
      <c r="G141" s="113"/>
      <c r="H141" s="113"/>
      <c r="I141" s="113"/>
      <c r="J141" s="114"/>
      <c r="K141" s="44"/>
      <c r="L141" s="5"/>
    </row>
    <row r="142" spans="1:12" s="4" customFormat="1" ht="25.5" customHeight="1">
      <c r="A142" s="87"/>
      <c r="B142" s="109" t="s">
        <v>289</v>
      </c>
      <c r="C142" s="110"/>
      <c r="D142" s="110"/>
      <c r="E142" s="110"/>
      <c r="F142" s="110"/>
      <c r="G142" s="110"/>
      <c r="H142" s="110"/>
      <c r="I142" s="110"/>
      <c r="J142" s="111"/>
      <c r="K142" s="44"/>
      <c r="L142" s="5"/>
    </row>
    <row r="143" spans="1:12" s="4" customFormat="1" ht="25.5" customHeight="1">
      <c r="A143" s="87"/>
      <c r="B143" s="27" t="s">
        <v>288</v>
      </c>
      <c r="C143" s="27" t="s">
        <v>287</v>
      </c>
      <c r="D143" s="17">
        <v>0</v>
      </c>
      <c r="E143" s="17">
        <v>0</v>
      </c>
      <c r="F143" s="17">
        <v>0</v>
      </c>
      <c r="G143" s="102">
        <v>0</v>
      </c>
      <c r="H143" s="17">
        <f>E143+G143</f>
        <v>0</v>
      </c>
      <c r="I143" s="17">
        <v>0</v>
      </c>
      <c r="J143" s="17">
        <v>0</v>
      </c>
      <c r="K143" s="44"/>
      <c r="L143" s="5"/>
    </row>
    <row r="144" spans="1:12" s="4" customFormat="1" ht="25.5" customHeight="1">
      <c r="A144" s="87"/>
      <c r="B144" s="48"/>
      <c r="C144" s="48"/>
      <c r="D144" s="50">
        <f aca="true" t="shared" si="24" ref="D144:J144">SUM(D143)</f>
        <v>0</v>
      </c>
      <c r="E144" s="50">
        <f t="shared" si="24"/>
        <v>0</v>
      </c>
      <c r="F144" s="50">
        <f t="shared" si="24"/>
        <v>0</v>
      </c>
      <c r="G144" s="50">
        <f t="shared" si="24"/>
        <v>0</v>
      </c>
      <c r="H144" s="50">
        <f t="shared" si="24"/>
        <v>0</v>
      </c>
      <c r="I144" s="50">
        <f t="shared" si="24"/>
        <v>0</v>
      </c>
      <c r="J144" s="50">
        <f t="shared" si="24"/>
        <v>0</v>
      </c>
      <c r="K144" s="44"/>
      <c r="L144" s="5"/>
    </row>
    <row r="145" spans="2:12" s="4" customFormat="1" ht="25.5" customHeight="1">
      <c r="B145" s="112" t="s">
        <v>170</v>
      </c>
      <c r="C145" s="113"/>
      <c r="D145" s="113"/>
      <c r="E145" s="113"/>
      <c r="F145" s="113"/>
      <c r="G145" s="113"/>
      <c r="H145" s="113"/>
      <c r="I145" s="113"/>
      <c r="J145" s="114"/>
      <c r="K145" s="63"/>
      <c r="L145" s="5"/>
    </row>
    <row r="146" spans="1:12" s="4" customFormat="1" ht="25.5" customHeight="1">
      <c r="A146" s="69" t="s">
        <v>176</v>
      </c>
      <c r="B146" s="118" t="s">
        <v>219</v>
      </c>
      <c r="C146" s="119"/>
      <c r="D146" s="119"/>
      <c r="E146" s="119"/>
      <c r="F146" s="119"/>
      <c r="G146" s="119"/>
      <c r="H146" s="119"/>
      <c r="I146" s="119"/>
      <c r="J146" s="120"/>
      <c r="K146" s="58"/>
      <c r="L146" s="5"/>
    </row>
    <row r="147" spans="1:12" s="4" customFormat="1" ht="25.5" customHeight="1">
      <c r="A147" s="85"/>
      <c r="B147" s="14" t="s">
        <v>73</v>
      </c>
      <c r="C147" s="27" t="s">
        <v>74</v>
      </c>
      <c r="D147" s="17">
        <v>0</v>
      </c>
      <c r="E147" s="17">
        <v>0</v>
      </c>
      <c r="F147" s="17">
        <v>3000</v>
      </c>
      <c r="G147" s="102">
        <v>0</v>
      </c>
      <c r="H147" s="17">
        <f>E147+G147</f>
        <v>0</v>
      </c>
      <c r="I147" s="17">
        <v>0</v>
      </c>
      <c r="J147" s="17">
        <v>0</v>
      </c>
      <c r="K147" s="86"/>
      <c r="L147" s="5"/>
    </row>
    <row r="148" spans="2:12" s="4" customFormat="1" ht="25.5" customHeight="1">
      <c r="B148" s="14" t="s">
        <v>277</v>
      </c>
      <c r="C148" s="27" t="s">
        <v>278</v>
      </c>
      <c r="D148" s="17"/>
      <c r="E148" s="17">
        <v>0</v>
      </c>
      <c r="F148" s="17">
        <v>0</v>
      </c>
      <c r="G148" s="102">
        <v>0</v>
      </c>
      <c r="H148" s="17">
        <f>E148+G148</f>
        <v>0</v>
      </c>
      <c r="I148" s="17">
        <v>0</v>
      </c>
      <c r="J148" s="17">
        <v>0</v>
      </c>
      <c r="K148" s="44"/>
      <c r="L148" s="5"/>
    </row>
    <row r="149" spans="2:12" s="4" customFormat="1" ht="25.5" customHeight="1">
      <c r="B149" s="47"/>
      <c r="C149" s="48"/>
      <c r="D149" s="49">
        <f>SUM(D147:D148)</f>
        <v>0</v>
      </c>
      <c r="E149" s="50">
        <f>SUM(E147:E148)</f>
        <v>0</v>
      </c>
      <c r="F149" s="50">
        <f>SUM(F147:F148)</f>
        <v>3000</v>
      </c>
      <c r="G149" s="50">
        <f>SUM(G147:G148)</f>
        <v>0</v>
      </c>
      <c r="H149" s="50">
        <f>SUM(H147)</f>
        <v>0</v>
      </c>
      <c r="I149" s="50">
        <f>SUM(I147)</f>
        <v>0</v>
      </c>
      <c r="J149" s="50">
        <f>SUM(J147)</f>
        <v>0</v>
      </c>
      <c r="K149" s="44"/>
      <c r="L149" s="5"/>
    </row>
    <row r="150" spans="2:12" s="4" customFormat="1" ht="25.5" customHeight="1">
      <c r="B150" s="112" t="s">
        <v>171</v>
      </c>
      <c r="C150" s="113"/>
      <c r="D150" s="113"/>
      <c r="E150" s="113"/>
      <c r="F150" s="113"/>
      <c r="G150" s="113"/>
      <c r="H150" s="113"/>
      <c r="I150" s="113"/>
      <c r="J150" s="114"/>
      <c r="K150" s="44"/>
      <c r="L150" s="5"/>
    </row>
    <row r="151" spans="2:12" s="4" customFormat="1" ht="25.5" customHeight="1">
      <c r="B151" s="118" t="s">
        <v>258</v>
      </c>
      <c r="C151" s="119"/>
      <c r="D151" s="119"/>
      <c r="E151" s="119"/>
      <c r="F151" s="119"/>
      <c r="G151" s="119"/>
      <c r="H151" s="119"/>
      <c r="I151" s="119"/>
      <c r="J151" s="120"/>
      <c r="K151" s="44"/>
      <c r="L151" s="5"/>
    </row>
    <row r="152" spans="2:12" s="4" customFormat="1" ht="25.5" customHeight="1">
      <c r="B152" s="14" t="s">
        <v>58</v>
      </c>
      <c r="C152" s="27" t="s">
        <v>172</v>
      </c>
      <c r="D152" s="17">
        <v>0</v>
      </c>
      <c r="E152" s="17">
        <v>0</v>
      </c>
      <c r="F152" s="17">
        <v>3000</v>
      </c>
      <c r="G152" s="102">
        <v>0</v>
      </c>
      <c r="H152" s="17">
        <f>E152+G152</f>
        <v>0</v>
      </c>
      <c r="I152" s="17">
        <v>0</v>
      </c>
      <c r="J152" s="17">
        <v>0</v>
      </c>
      <c r="K152" s="44"/>
      <c r="L152" s="5"/>
    </row>
    <row r="153" spans="2:12" s="4" customFormat="1" ht="25.5" customHeight="1">
      <c r="B153" s="47"/>
      <c r="C153" s="48"/>
      <c r="D153" s="49">
        <f aca="true" t="shared" si="25" ref="D153:J153">SUM(D152)</f>
        <v>0</v>
      </c>
      <c r="E153" s="50">
        <f t="shared" si="25"/>
        <v>0</v>
      </c>
      <c r="F153" s="50">
        <f t="shared" si="25"/>
        <v>3000</v>
      </c>
      <c r="G153" s="50">
        <f t="shared" si="25"/>
        <v>0</v>
      </c>
      <c r="H153" s="50">
        <f t="shared" si="25"/>
        <v>0</v>
      </c>
      <c r="I153" s="50">
        <f t="shared" si="25"/>
        <v>0</v>
      </c>
      <c r="J153" s="50">
        <f t="shared" si="25"/>
        <v>0</v>
      </c>
      <c r="K153" s="59"/>
      <c r="L153" s="5"/>
    </row>
    <row r="154" spans="2:12" s="4" customFormat="1" ht="25.5" customHeight="1">
      <c r="B154" s="112" t="s">
        <v>220</v>
      </c>
      <c r="C154" s="113"/>
      <c r="D154" s="113"/>
      <c r="E154" s="113"/>
      <c r="F154" s="113"/>
      <c r="G154" s="113"/>
      <c r="H154" s="113"/>
      <c r="I154" s="113"/>
      <c r="J154" s="114"/>
      <c r="K154" s="44"/>
      <c r="L154" s="5"/>
    </row>
    <row r="155" spans="2:12" s="4" customFormat="1" ht="25.5" customHeight="1">
      <c r="B155" s="118" t="s">
        <v>221</v>
      </c>
      <c r="C155" s="119"/>
      <c r="D155" s="119"/>
      <c r="E155" s="119"/>
      <c r="F155" s="119"/>
      <c r="G155" s="119"/>
      <c r="H155" s="119"/>
      <c r="I155" s="119"/>
      <c r="J155" s="120"/>
      <c r="K155" s="41"/>
      <c r="L155" s="5"/>
    </row>
    <row r="156" spans="2:12" s="4" customFormat="1" ht="25.5" customHeight="1">
      <c r="B156" s="14" t="s">
        <v>109</v>
      </c>
      <c r="C156" s="27" t="s">
        <v>177</v>
      </c>
      <c r="D156" s="17">
        <v>0</v>
      </c>
      <c r="E156" s="17">
        <v>0</v>
      </c>
      <c r="F156" s="17">
        <v>3000</v>
      </c>
      <c r="G156" s="102">
        <v>1000</v>
      </c>
      <c r="H156" s="17">
        <f>E156+G156</f>
        <v>1000</v>
      </c>
      <c r="I156" s="17">
        <v>1000</v>
      </c>
      <c r="J156" s="17">
        <v>1000</v>
      </c>
      <c r="K156" s="16"/>
      <c r="L156" s="5"/>
    </row>
    <row r="157" spans="2:12" s="4" customFormat="1" ht="25.5" customHeight="1">
      <c r="B157" s="47"/>
      <c r="C157" s="48"/>
      <c r="D157" s="49">
        <f aca="true" t="shared" si="26" ref="D157:J157">SUM(D156)</f>
        <v>0</v>
      </c>
      <c r="E157" s="50">
        <f t="shared" si="26"/>
        <v>0</v>
      </c>
      <c r="F157" s="50">
        <f t="shared" si="26"/>
        <v>3000</v>
      </c>
      <c r="G157" s="50">
        <f t="shared" si="26"/>
        <v>1000</v>
      </c>
      <c r="H157" s="50">
        <f t="shared" si="26"/>
        <v>1000</v>
      </c>
      <c r="I157" s="50">
        <f t="shared" si="26"/>
        <v>1000</v>
      </c>
      <c r="J157" s="50">
        <f t="shared" si="26"/>
        <v>1000</v>
      </c>
      <c r="K157" s="16"/>
      <c r="L157" s="16"/>
    </row>
    <row r="158" spans="2:12" s="4" customFormat="1" ht="25.5" customHeight="1">
      <c r="B158" s="118" t="s">
        <v>222</v>
      </c>
      <c r="C158" s="119"/>
      <c r="D158" s="119"/>
      <c r="E158" s="119"/>
      <c r="F158" s="119"/>
      <c r="G158" s="119"/>
      <c r="H158" s="119"/>
      <c r="I158" s="119"/>
      <c r="J158" s="120"/>
      <c r="K158" s="16"/>
      <c r="L158" s="16"/>
    </row>
    <row r="159" spans="2:12" s="4" customFormat="1" ht="25.5" customHeight="1">
      <c r="B159" s="14" t="s">
        <v>108</v>
      </c>
      <c r="C159" s="27" t="s">
        <v>121</v>
      </c>
      <c r="D159" s="17">
        <v>0</v>
      </c>
      <c r="E159" s="17">
        <v>0</v>
      </c>
      <c r="F159" s="17">
        <v>3000</v>
      </c>
      <c r="G159" s="102">
        <v>1000</v>
      </c>
      <c r="H159" s="17">
        <f>E159+G159</f>
        <v>1000</v>
      </c>
      <c r="I159" s="17">
        <v>1000</v>
      </c>
      <c r="J159" s="17">
        <v>1000</v>
      </c>
      <c r="K159" s="16"/>
      <c r="L159" s="16"/>
    </row>
    <row r="160" spans="2:12" s="4" customFormat="1" ht="25.5" customHeight="1">
      <c r="B160" s="47"/>
      <c r="C160" s="48"/>
      <c r="D160" s="49">
        <f aca="true" t="shared" si="27" ref="D160:J160">SUM(D159)</f>
        <v>0</v>
      </c>
      <c r="E160" s="50">
        <f t="shared" si="27"/>
        <v>0</v>
      </c>
      <c r="F160" s="50">
        <f t="shared" si="27"/>
        <v>3000</v>
      </c>
      <c r="G160" s="50">
        <f t="shared" si="27"/>
        <v>1000</v>
      </c>
      <c r="H160" s="50">
        <f t="shared" si="27"/>
        <v>1000</v>
      </c>
      <c r="I160" s="50">
        <f t="shared" si="27"/>
        <v>1000</v>
      </c>
      <c r="J160" s="50">
        <f t="shared" si="27"/>
        <v>1000</v>
      </c>
      <c r="K160" s="16"/>
      <c r="L160" s="16"/>
    </row>
    <row r="161" spans="2:12" s="4" customFormat="1" ht="25.5" customHeight="1">
      <c r="B161" s="115" t="s">
        <v>223</v>
      </c>
      <c r="C161" s="116"/>
      <c r="D161" s="116"/>
      <c r="E161" s="116"/>
      <c r="F161" s="116"/>
      <c r="G161" s="116"/>
      <c r="H161" s="116"/>
      <c r="I161" s="116"/>
      <c r="J161" s="117"/>
      <c r="K161" s="16"/>
      <c r="L161" s="16"/>
    </row>
    <row r="162" spans="2:12" s="4" customFormat="1" ht="25.5" customHeight="1">
      <c r="B162" s="14" t="s">
        <v>110</v>
      </c>
      <c r="C162" s="27" t="s">
        <v>112</v>
      </c>
      <c r="D162" s="17">
        <v>824</v>
      </c>
      <c r="E162" s="17">
        <v>50</v>
      </c>
      <c r="F162" s="17">
        <v>5000</v>
      </c>
      <c r="G162" s="102">
        <v>1000</v>
      </c>
      <c r="H162" s="17">
        <f>E162+G162</f>
        <v>1050</v>
      </c>
      <c r="I162" s="17">
        <v>1000</v>
      </c>
      <c r="J162" s="17">
        <v>1000</v>
      </c>
      <c r="K162" s="16"/>
      <c r="L162" s="16"/>
    </row>
    <row r="163" spans="2:12" s="4" customFormat="1" ht="25.5" customHeight="1">
      <c r="B163" s="47"/>
      <c r="C163" s="48"/>
      <c r="D163" s="95">
        <f aca="true" t="shared" si="28" ref="D163:J163">SUM(D162)</f>
        <v>824</v>
      </c>
      <c r="E163" s="50">
        <f t="shared" si="28"/>
        <v>50</v>
      </c>
      <c r="F163" s="50">
        <f t="shared" si="28"/>
        <v>5000</v>
      </c>
      <c r="G163" s="50">
        <f t="shared" si="28"/>
        <v>1000</v>
      </c>
      <c r="H163" s="50">
        <f t="shared" si="28"/>
        <v>1050</v>
      </c>
      <c r="I163" s="50">
        <f t="shared" si="28"/>
        <v>1000</v>
      </c>
      <c r="J163" s="50">
        <f t="shared" si="28"/>
        <v>1000</v>
      </c>
      <c r="K163" s="16"/>
      <c r="L163" s="16"/>
    </row>
    <row r="164" spans="2:12" s="4" customFormat="1" ht="25.5" customHeight="1">
      <c r="B164" s="115" t="s">
        <v>224</v>
      </c>
      <c r="C164" s="116"/>
      <c r="D164" s="116"/>
      <c r="E164" s="116"/>
      <c r="F164" s="116"/>
      <c r="G164" s="116"/>
      <c r="H164" s="116"/>
      <c r="I164" s="116"/>
      <c r="J164" s="117"/>
      <c r="K164" s="16"/>
      <c r="L164" s="16"/>
    </row>
    <row r="165" spans="2:12" s="4" customFormat="1" ht="25.5" customHeight="1">
      <c r="B165" s="14" t="s">
        <v>111</v>
      </c>
      <c r="C165" s="27" t="s">
        <v>113</v>
      </c>
      <c r="D165" s="17">
        <v>293.34</v>
      </c>
      <c r="E165" s="17">
        <v>2000</v>
      </c>
      <c r="F165" s="17">
        <v>1000</v>
      </c>
      <c r="G165" s="102">
        <v>1000</v>
      </c>
      <c r="H165" s="17">
        <f>E165+G165</f>
        <v>3000</v>
      </c>
      <c r="I165" s="17">
        <v>1000</v>
      </c>
      <c r="J165" s="17">
        <v>1000</v>
      </c>
      <c r="K165" s="16"/>
      <c r="L165" s="16"/>
    </row>
    <row r="166" spans="2:12" s="4" customFormat="1" ht="25.5" customHeight="1">
      <c r="B166" s="47"/>
      <c r="C166" s="48"/>
      <c r="D166" s="95">
        <f>SUM(D165)</f>
        <v>293.34</v>
      </c>
      <c r="E166" s="50">
        <f aca="true" t="shared" si="29" ref="E166:J166">E165</f>
        <v>2000</v>
      </c>
      <c r="F166" s="50">
        <f t="shared" si="29"/>
        <v>1000</v>
      </c>
      <c r="G166" s="50">
        <f t="shared" si="29"/>
        <v>1000</v>
      </c>
      <c r="H166" s="50">
        <f t="shared" si="29"/>
        <v>3000</v>
      </c>
      <c r="I166" s="50">
        <f t="shared" si="29"/>
        <v>1000</v>
      </c>
      <c r="J166" s="50">
        <f t="shared" si="29"/>
        <v>1000</v>
      </c>
      <c r="K166" s="16"/>
      <c r="L166" s="16"/>
    </row>
    <row r="167" spans="2:12" s="4" customFormat="1" ht="25.5" customHeight="1">
      <c r="B167" s="128" t="s">
        <v>98</v>
      </c>
      <c r="C167" s="129"/>
      <c r="D167" s="129"/>
      <c r="E167" s="129"/>
      <c r="F167" s="129"/>
      <c r="G167" s="129"/>
      <c r="H167" s="129"/>
      <c r="I167" s="129"/>
      <c r="J167" s="130"/>
      <c r="K167" s="16"/>
      <c r="L167" s="16"/>
    </row>
    <row r="168" spans="2:12" s="4" customFormat="1" ht="25.5" customHeight="1">
      <c r="B168" s="64" t="s">
        <v>225</v>
      </c>
      <c r="C168" s="65"/>
      <c r="D168" s="65"/>
      <c r="E168" s="65"/>
      <c r="F168" s="65"/>
      <c r="G168" s="65"/>
      <c r="H168" s="65"/>
      <c r="I168" s="65"/>
      <c r="J168" s="66"/>
      <c r="K168" s="16"/>
      <c r="L168" s="16"/>
    </row>
    <row r="169" spans="2:15" s="4" customFormat="1" ht="25.5" customHeight="1">
      <c r="B169" s="14" t="s">
        <v>59</v>
      </c>
      <c r="C169" s="27" t="s">
        <v>1</v>
      </c>
      <c r="D169" s="17">
        <v>0</v>
      </c>
      <c r="E169" s="17">
        <v>0</v>
      </c>
      <c r="F169" s="17">
        <v>7000</v>
      </c>
      <c r="G169" s="102">
        <v>7000</v>
      </c>
      <c r="H169" s="17">
        <f>E169+G169</f>
        <v>7000</v>
      </c>
      <c r="I169" s="17">
        <v>7000</v>
      </c>
      <c r="J169" s="17">
        <v>7000</v>
      </c>
      <c r="K169" s="144"/>
      <c r="L169" s="145"/>
      <c r="M169" s="145"/>
      <c r="N169" s="145"/>
      <c r="O169" s="145"/>
    </row>
    <row r="170" spans="2:12" s="4" customFormat="1" ht="25.5" customHeight="1">
      <c r="B170" s="47"/>
      <c r="C170" s="48"/>
      <c r="D170" s="49">
        <f>SUM(D168:D169)</f>
        <v>0</v>
      </c>
      <c r="E170" s="50">
        <f aca="true" t="shared" si="30" ref="E170:J170">E169+E167+E164</f>
        <v>0</v>
      </c>
      <c r="F170" s="50">
        <f t="shared" si="30"/>
        <v>7000</v>
      </c>
      <c r="G170" s="50">
        <f t="shared" si="30"/>
        <v>7000</v>
      </c>
      <c r="H170" s="50">
        <f t="shared" si="30"/>
        <v>7000</v>
      </c>
      <c r="I170" s="50">
        <f t="shared" si="30"/>
        <v>7000</v>
      </c>
      <c r="J170" s="50">
        <f t="shared" si="30"/>
        <v>7000</v>
      </c>
      <c r="K170" s="16"/>
      <c r="L170" s="16"/>
    </row>
    <row r="171" spans="2:12" s="4" customFormat="1" ht="25.5" customHeight="1">
      <c r="B171" s="115" t="s">
        <v>178</v>
      </c>
      <c r="C171" s="116"/>
      <c r="D171" s="116"/>
      <c r="E171" s="116"/>
      <c r="F171" s="116"/>
      <c r="G171" s="116"/>
      <c r="H171" s="116"/>
      <c r="I171" s="116"/>
      <c r="J171" s="117"/>
      <c r="K171" s="16"/>
      <c r="L171" s="16"/>
    </row>
    <row r="172" spans="2:12" s="4" customFormat="1" ht="25.5" customHeight="1">
      <c r="B172" s="14" t="s">
        <v>60</v>
      </c>
      <c r="C172" s="27" t="s">
        <v>61</v>
      </c>
      <c r="D172" s="17">
        <v>0</v>
      </c>
      <c r="E172" s="17">
        <v>0</v>
      </c>
      <c r="F172" s="17">
        <v>0</v>
      </c>
      <c r="G172" s="102">
        <v>0</v>
      </c>
      <c r="H172" s="17">
        <f>E172+G172</f>
        <v>0</v>
      </c>
      <c r="I172" s="17">
        <v>0</v>
      </c>
      <c r="J172" s="17">
        <v>0</v>
      </c>
      <c r="K172" s="16"/>
      <c r="L172" s="16"/>
    </row>
    <row r="173" spans="2:12" s="4" customFormat="1" ht="25.5" customHeight="1">
      <c r="B173" s="47"/>
      <c r="C173" s="48"/>
      <c r="D173" s="49">
        <f>SUM(D172)</f>
        <v>0</v>
      </c>
      <c r="E173" s="50">
        <f aca="true" t="shared" si="31" ref="E173:J173">E172</f>
        <v>0</v>
      </c>
      <c r="F173" s="50">
        <f t="shared" si="31"/>
        <v>0</v>
      </c>
      <c r="G173" s="50">
        <f t="shared" si="31"/>
        <v>0</v>
      </c>
      <c r="H173" s="50">
        <f t="shared" si="31"/>
        <v>0</v>
      </c>
      <c r="I173" s="50">
        <f t="shared" si="31"/>
        <v>0</v>
      </c>
      <c r="J173" s="50">
        <f t="shared" si="31"/>
        <v>0</v>
      </c>
      <c r="K173" s="16"/>
      <c r="L173" s="16"/>
    </row>
    <row r="174" spans="2:12" s="4" customFormat="1" ht="25.5" customHeight="1">
      <c r="B174" s="115" t="s">
        <v>226</v>
      </c>
      <c r="C174" s="116"/>
      <c r="D174" s="116"/>
      <c r="E174" s="116"/>
      <c r="F174" s="116"/>
      <c r="G174" s="116"/>
      <c r="H174" s="116"/>
      <c r="I174" s="116"/>
      <c r="J174" s="117"/>
      <c r="K174" s="16"/>
      <c r="L174" s="16"/>
    </row>
    <row r="175" spans="2:12" s="4" customFormat="1" ht="25.5" customHeight="1">
      <c r="B175" s="14" t="s">
        <v>250</v>
      </c>
      <c r="C175" s="27" t="s">
        <v>179</v>
      </c>
      <c r="D175" s="17">
        <v>0</v>
      </c>
      <c r="E175" s="17">
        <v>0</v>
      </c>
      <c r="F175" s="17">
        <v>0</v>
      </c>
      <c r="G175" s="102">
        <v>0</v>
      </c>
      <c r="H175" s="17">
        <f>E175+G175</f>
        <v>0</v>
      </c>
      <c r="I175" s="17">
        <v>0</v>
      </c>
      <c r="J175" s="17">
        <v>0</v>
      </c>
      <c r="K175" s="16"/>
      <c r="L175" s="16"/>
    </row>
    <row r="176" spans="2:12" s="4" customFormat="1" ht="25.5" customHeight="1">
      <c r="B176" s="47"/>
      <c r="C176" s="48"/>
      <c r="D176" s="49">
        <f>SUM(D175)</f>
        <v>0</v>
      </c>
      <c r="E176" s="50">
        <f aca="true" t="shared" si="32" ref="E176:J176">E175</f>
        <v>0</v>
      </c>
      <c r="F176" s="50">
        <f t="shared" si="32"/>
        <v>0</v>
      </c>
      <c r="G176" s="50">
        <f t="shared" si="32"/>
        <v>0</v>
      </c>
      <c r="H176" s="50">
        <f t="shared" si="32"/>
        <v>0</v>
      </c>
      <c r="I176" s="50">
        <f t="shared" si="32"/>
        <v>0</v>
      </c>
      <c r="J176" s="50">
        <f t="shared" si="32"/>
        <v>0</v>
      </c>
      <c r="K176" s="71"/>
      <c r="L176" s="16"/>
    </row>
    <row r="177" spans="2:12" s="4" customFormat="1" ht="25.5" customHeight="1">
      <c r="B177" s="54" t="s">
        <v>118</v>
      </c>
      <c r="C177" s="55"/>
      <c r="D177" s="55"/>
      <c r="E177" s="55"/>
      <c r="F177" s="55"/>
      <c r="G177" s="55"/>
      <c r="H177" s="55"/>
      <c r="I177" s="55"/>
      <c r="J177" s="17">
        <v>0</v>
      </c>
      <c r="K177" s="5"/>
      <c r="L177" s="16"/>
    </row>
    <row r="178" spans="2:12" s="4" customFormat="1" ht="25.5" customHeight="1">
      <c r="B178" s="14" t="s">
        <v>117</v>
      </c>
      <c r="C178" s="29" t="s">
        <v>2</v>
      </c>
      <c r="D178" s="17">
        <v>0</v>
      </c>
      <c r="E178" s="17">
        <v>0</v>
      </c>
      <c r="F178" s="17">
        <v>0</v>
      </c>
      <c r="G178" s="102">
        <v>0</v>
      </c>
      <c r="H178" s="17">
        <f>E178+G178</f>
        <v>0</v>
      </c>
      <c r="I178" s="17">
        <v>0</v>
      </c>
      <c r="J178" s="17">
        <v>0</v>
      </c>
      <c r="K178" s="70"/>
      <c r="L178" s="16"/>
    </row>
    <row r="179" spans="2:12" s="4" customFormat="1" ht="25.5" customHeight="1">
      <c r="B179" s="47"/>
      <c r="C179" s="48"/>
      <c r="D179" s="49">
        <f aca="true" t="shared" si="33" ref="D179:J179">SUM(D178)</f>
        <v>0</v>
      </c>
      <c r="E179" s="50">
        <f t="shared" si="33"/>
        <v>0</v>
      </c>
      <c r="F179" s="50">
        <f t="shared" si="33"/>
        <v>0</v>
      </c>
      <c r="G179" s="50">
        <f t="shared" si="33"/>
        <v>0</v>
      </c>
      <c r="H179" s="50">
        <f t="shared" si="33"/>
        <v>0</v>
      </c>
      <c r="I179" s="50">
        <f t="shared" si="33"/>
        <v>0</v>
      </c>
      <c r="J179" s="50">
        <f t="shared" si="33"/>
        <v>0</v>
      </c>
      <c r="K179" s="5"/>
      <c r="L179" s="5"/>
    </row>
    <row r="180" spans="2:12" s="4" customFormat="1" ht="25.5" customHeight="1">
      <c r="B180" s="121" t="s">
        <v>99</v>
      </c>
      <c r="C180" s="122"/>
      <c r="D180" s="122"/>
      <c r="E180" s="122"/>
      <c r="F180" s="122"/>
      <c r="G180" s="122"/>
      <c r="H180" s="122"/>
      <c r="I180" s="122"/>
      <c r="J180" s="123"/>
      <c r="K180" s="5"/>
      <c r="L180" s="5"/>
    </row>
    <row r="181" spans="2:12" s="4" customFormat="1" ht="25.5" customHeight="1">
      <c r="B181" s="14" t="s">
        <v>62</v>
      </c>
      <c r="C181" s="29" t="s">
        <v>180</v>
      </c>
      <c r="D181" s="17">
        <v>6444.21</v>
      </c>
      <c r="E181" s="17">
        <v>42.03</v>
      </c>
      <c r="F181" s="17">
        <v>20000</v>
      </c>
      <c r="G181" s="102">
        <v>15000</v>
      </c>
      <c r="H181" s="17">
        <f>E181+G181</f>
        <v>15042.03</v>
      </c>
      <c r="I181" s="17">
        <v>5000</v>
      </c>
      <c r="J181" s="17">
        <v>5000</v>
      </c>
      <c r="K181" s="60"/>
      <c r="L181" s="5"/>
    </row>
    <row r="182" spans="2:12" s="4" customFormat="1" ht="25.5" customHeight="1">
      <c r="B182" s="47"/>
      <c r="C182" s="48"/>
      <c r="D182" s="95">
        <f aca="true" t="shared" si="34" ref="D182:J182">SUM(D181)</f>
        <v>6444.21</v>
      </c>
      <c r="E182" s="50">
        <f t="shared" si="34"/>
        <v>42.03</v>
      </c>
      <c r="F182" s="50">
        <f t="shared" si="34"/>
        <v>20000</v>
      </c>
      <c r="G182" s="50">
        <f t="shared" si="34"/>
        <v>15000</v>
      </c>
      <c r="H182" s="50">
        <f t="shared" si="34"/>
        <v>15042.03</v>
      </c>
      <c r="I182" s="50">
        <f t="shared" si="34"/>
        <v>5000</v>
      </c>
      <c r="J182" s="50">
        <f t="shared" si="34"/>
        <v>5000</v>
      </c>
      <c r="K182" s="5"/>
      <c r="L182" s="5"/>
    </row>
    <row r="183" spans="2:12" s="4" customFormat="1" ht="25.5" customHeight="1">
      <c r="B183" s="121" t="s">
        <v>100</v>
      </c>
      <c r="C183" s="122"/>
      <c r="D183" s="122"/>
      <c r="E183" s="122"/>
      <c r="F183" s="122"/>
      <c r="G183" s="122"/>
      <c r="H183" s="122"/>
      <c r="I183" s="122"/>
      <c r="J183" s="123"/>
      <c r="K183" s="5"/>
      <c r="L183" s="5"/>
    </row>
    <row r="184" spans="2:12" s="4" customFormat="1" ht="25.5" customHeight="1">
      <c r="B184" s="14" t="s">
        <v>63</v>
      </c>
      <c r="C184" s="27" t="s">
        <v>64</v>
      </c>
      <c r="D184" s="17">
        <v>0</v>
      </c>
      <c r="E184" s="17">
        <v>0</v>
      </c>
      <c r="F184" s="17">
        <v>0</v>
      </c>
      <c r="G184" s="102">
        <v>0</v>
      </c>
      <c r="H184" s="17">
        <f>D184+G184</f>
        <v>0</v>
      </c>
      <c r="I184" s="17">
        <v>0</v>
      </c>
      <c r="J184" s="17">
        <v>0</v>
      </c>
      <c r="K184" s="5"/>
      <c r="L184" s="5"/>
    </row>
    <row r="185" spans="2:12" s="4" customFormat="1" ht="25.5" customHeight="1">
      <c r="B185" s="14" t="s">
        <v>65</v>
      </c>
      <c r="C185" s="27" t="s">
        <v>259</v>
      </c>
      <c r="D185" s="17">
        <v>1775</v>
      </c>
      <c r="E185" s="17">
        <v>775</v>
      </c>
      <c r="F185" s="17">
        <v>2000</v>
      </c>
      <c r="G185" s="102">
        <v>5000</v>
      </c>
      <c r="H185" s="17">
        <f>E185+G185</f>
        <v>5775</v>
      </c>
      <c r="I185" s="17">
        <v>5000</v>
      </c>
      <c r="J185" s="17">
        <v>5000</v>
      </c>
      <c r="K185" s="5"/>
      <c r="L185" s="5"/>
    </row>
    <row r="186" spans="2:12" s="4" customFormat="1" ht="25.5" customHeight="1">
      <c r="B186" s="47"/>
      <c r="C186" s="48"/>
      <c r="D186" s="95">
        <f>D184+D185</f>
        <v>1775</v>
      </c>
      <c r="E186" s="50">
        <f aca="true" t="shared" si="35" ref="E186:J186">SUM(E185)</f>
        <v>775</v>
      </c>
      <c r="F186" s="50">
        <f t="shared" si="35"/>
        <v>2000</v>
      </c>
      <c r="G186" s="50">
        <f t="shared" si="35"/>
        <v>5000</v>
      </c>
      <c r="H186" s="50">
        <f t="shared" si="35"/>
        <v>5775</v>
      </c>
      <c r="I186" s="50">
        <f t="shared" si="35"/>
        <v>5000</v>
      </c>
      <c r="J186" s="50">
        <f t="shared" si="35"/>
        <v>5000</v>
      </c>
      <c r="K186" s="5"/>
      <c r="L186" s="5"/>
    </row>
    <row r="187" spans="2:12" s="4" customFormat="1" ht="25.5" customHeight="1">
      <c r="B187" s="121" t="s">
        <v>101</v>
      </c>
      <c r="C187" s="122"/>
      <c r="D187" s="122"/>
      <c r="E187" s="122"/>
      <c r="F187" s="122"/>
      <c r="G187" s="122"/>
      <c r="H187" s="122"/>
      <c r="I187" s="122"/>
      <c r="J187" s="123"/>
      <c r="K187" s="5"/>
      <c r="L187" s="5"/>
    </row>
    <row r="188" spans="2:12" s="4" customFormat="1" ht="25.5" customHeight="1">
      <c r="B188" s="14" t="s">
        <v>251</v>
      </c>
      <c r="C188" s="27" t="s">
        <v>181</v>
      </c>
      <c r="D188" s="17">
        <v>30000</v>
      </c>
      <c r="E188" s="17">
        <v>0</v>
      </c>
      <c r="F188" s="17">
        <v>15000</v>
      </c>
      <c r="G188" s="102">
        <v>30000</v>
      </c>
      <c r="H188" s="17">
        <f>E188+G188</f>
        <v>30000</v>
      </c>
      <c r="I188" s="17">
        <v>30000</v>
      </c>
      <c r="J188" s="17">
        <v>30000</v>
      </c>
      <c r="K188" s="5"/>
      <c r="L188" s="5"/>
    </row>
    <row r="189" spans="2:12" s="4" customFormat="1" ht="25.5" customHeight="1">
      <c r="B189" s="47"/>
      <c r="C189" s="48"/>
      <c r="D189" s="49">
        <f aca="true" t="shared" si="36" ref="D189:J189">SUM(D188)</f>
        <v>30000</v>
      </c>
      <c r="E189" s="50">
        <f t="shared" si="36"/>
        <v>0</v>
      </c>
      <c r="F189" s="50">
        <f t="shared" si="36"/>
        <v>15000</v>
      </c>
      <c r="G189" s="50">
        <f t="shared" si="36"/>
        <v>30000</v>
      </c>
      <c r="H189" s="50">
        <f t="shared" si="36"/>
        <v>30000</v>
      </c>
      <c r="I189" s="50">
        <f t="shared" si="36"/>
        <v>30000</v>
      </c>
      <c r="J189" s="50">
        <f t="shared" si="36"/>
        <v>30000</v>
      </c>
      <c r="K189" s="5"/>
      <c r="L189" s="5"/>
    </row>
    <row r="190" spans="2:12" s="4" customFormat="1" ht="25.5" customHeight="1">
      <c r="B190" s="42"/>
      <c r="C190" s="51" t="s">
        <v>189</v>
      </c>
      <c r="D190" s="52">
        <f>D189+D186+D182+D179+D176+D173+D170+D166+D163+D160+D157+D153+D149+D129+D139+D144+D134+D124+D118+D115+D109+D104+D98+D93+D88+D68+D61+D56+D50+D80+D84+D45+D36+D31+D26+D20+D16</f>
        <v>607982.4800000001</v>
      </c>
      <c r="E190" s="52">
        <f aca="true" t="shared" si="37" ref="E190:J190">E16+E20+E26+E31+E36+E39+E42+E45+E50+E56+E61+E68+E72+E80+E84+E88+E93+E98+E104+E109+E115+E118+E124+E129+E134+E139+E144+E149+E153+E157+E160+E163+E166+E170+E173+E176+E179+E182+E186+E189</f>
        <v>194571.40999999997</v>
      </c>
      <c r="F190" s="52">
        <f t="shared" si="37"/>
        <v>700100</v>
      </c>
      <c r="G190" s="52">
        <f t="shared" si="37"/>
        <v>836600</v>
      </c>
      <c r="H190" s="52">
        <f t="shared" si="37"/>
        <v>1031171.4100000001</v>
      </c>
      <c r="I190" s="52">
        <f t="shared" si="37"/>
        <v>652300</v>
      </c>
      <c r="J190" s="52">
        <f t="shared" si="37"/>
        <v>652300</v>
      </c>
      <c r="K190" s="5"/>
      <c r="L190" s="5"/>
    </row>
    <row r="191" spans="2:12" s="4" customFormat="1" ht="25.5" customHeight="1">
      <c r="B191" s="15"/>
      <c r="C191" s="16"/>
      <c r="D191" s="19"/>
      <c r="E191" s="19"/>
      <c r="F191" s="19"/>
      <c r="G191" s="19"/>
      <c r="H191" s="45">
        <f>D190+G190</f>
        <v>1444582.48</v>
      </c>
      <c r="I191" s="19"/>
      <c r="J191" s="57"/>
      <c r="K191" s="53"/>
      <c r="L191" s="5"/>
    </row>
    <row r="192" spans="2:12" s="4" customFormat="1" ht="25.5" customHeight="1">
      <c r="B192" s="112" t="s">
        <v>188</v>
      </c>
      <c r="C192" s="113"/>
      <c r="D192" s="113"/>
      <c r="E192" s="113"/>
      <c r="F192" s="113"/>
      <c r="G192" s="113"/>
      <c r="H192" s="113"/>
      <c r="I192" s="113"/>
      <c r="J192" s="114"/>
      <c r="K192" s="5"/>
      <c r="L192" s="5"/>
    </row>
    <row r="193" spans="2:12" s="4" customFormat="1" ht="25.5" customHeight="1">
      <c r="B193" s="112" t="s">
        <v>182</v>
      </c>
      <c r="C193" s="113"/>
      <c r="D193" s="113"/>
      <c r="E193" s="113"/>
      <c r="F193" s="113"/>
      <c r="G193" s="113"/>
      <c r="H193" s="113"/>
      <c r="I193" s="113"/>
      <c r="J193" s="114"/>
      <c r="K193" s="74"/>
      <c r="L193" s="5"/>
    </row>
    <row r="194" spans="2:12" s="4" customFormat="1" ht="25.5" customHeight="1">
      <c r="B194" s="124" t="s">
        <v>66</v>
      </c>
      <c r="C194" s="125"/>
      <c r="D194" s="125"/>
      <c r="E194" s="125"/>
      <c r="F194" s="125"/>
      <c r="G194" s="125"/>
      <c r="H194" s="125"/>
      <c r="I194" s="125"/>
      <c r="J194" s="126"/>
      <c r="K194" s="60"/>
      <c r="L194" s="5"/>
    </row>
    <row r="195" spans="2:12" s="4" customFormat="1" ht="25.5" customHeight="1">
      <c r="B195" s="121" t="s">
        <v>183</v>
      </c>
      <c r="C195" s="122"/>
      <c r="D195" s="122"/>
      <c r="E195" s="122"/>
      <c r="F195" s="122"/>
      <c r="G195" s="122"/>
      <c r="H195" s="122"/>
      <c r="I195" s="122"/>
      <c r="J195" s="123"/>
      <c r="K195" s="5"/>
      <c r="L195" s="5"/>
    </row>
    <row r="196" spans="2:12" s="4" customFormat="1" ht="25.5" customHeight="1">
      <c r="B196" s="13" t="s">
        <v>67</v>
      </c>
      <c r="C196" s="27" t="s">
        <v>68</v>
      </c>
      <c r="D196" s="17"/>
      <c r="E196" s="17">
        <v>0</v>
      </c>
      <c r="F196" s="17">
        <v>23000</v>
      </c>
      <c r="G196" s="102">
        <v>0</v>
      </c>
      <c r="H196" s="17">
        <f>E196+G196</f>
        <v>0</v>
      </c>
      <c r="I196" s="17">
        <v>0</v>
      </c>
      <c r="J196" s="17">
        <v>0</v>
      </c>
      <c r="K196" s="5"/>
      <c r="L196" s="5"/>
    </row>
    <row r="197" spans="2:12" s="4" customFormat="1" ht="25.5" customHeight="1">
      <c r="B197" s="13" t="s">
        <v>290</v>
      </c>
      <c r="C197" s="27" t="s">
        <v>291</v>
      </c>
      <c r="D197" s="97"/>
      <c r="E197" s="17">
        <v>0</v>
      </c>
      <c r="F197" s="17">
        <v>0</v>
      </c>
      <c r="G197" s="102">
        <v>0</v>
      </c>
      <c r="H197" s="17">
        <f>E197+G197</f>
        <v>0</v>
      </c>
      <c r="K197" s="5"/>
      <c r="L197" s="5"/>
    </row>
    <row r="198" spans="2:12" s="4" customFormat="1" ht="25.5" customHeight="1">
      <c r="B198" s="47"/>
      <c r="C198" s="48"/>
      <c r="D198" s="49">
        <f>D196+D197</f>
        <v>0</v>
      </c>
      <c r="E198" s="50">
        <f aca="true" t="shared" si="38" ref="E198:J198">SUM(E196)</f>
        <v>0</v>
      </c>
      <c r="F198" s="50">
        <f t="shared" si="38"/>
        <v>23000</v>
      </c>
      <c r="G198" s="50">
        <f t="shared" si="38"/>
        <v>0</v>
      </c>
      <c r="H198" s="50">
        <f t="shared" si="38"/>
        <v>0</v>
      </c>
      <c r="I198" s="50">
        <f t="shared" si="38"/>
        <v>0</v>
      </c>
      <c r="J198" s="50">
        <f t="shared" si="38"/>
        <v>0</v>
      </c>
      <c r="K198" s="5"/>
      <c r="L198" s="5"/>
    </row>
    <row r="199" spans="2:12" s="4" customFormat="1" ht="25.5" customHeight="1">
      <c r="B199" s="141" t="s">
        <v>292</v>
      </c>
      <c r="C199" s="142"/>
      <c r="D199" s="142"/>
      <c r="E199" s="142"/>
      <c r="F199" s="142"/>
      <c r="G199" s="142"/>
      <c r="H199" s="142"/>
      <c r="I199" s="142"/>
      <c r="J199" s="143"/>
      <c r="K199" s="5"/>
      <c r="L199" s="5"/>
    </row>
    <row r="200" spans="2:12" s="4" customFormat="1" ht="25.5" customHeight="1">
      <c r="B200" s="90" t="s">
        <v>294</v>
      </c>
      <c r="C200" s="27" t="s">
        <v>293</v>
      </c>
      <c r="D200" s="91"/>
      <c r="E200" s="98"/>
      <c r="F200" s="94"/>
      <c r="G200" s="105"/>
      <c r="H200" s="17">
        <f>E200+G200</f>
        <v>0</v>
      </c>
      <c r="I200" s="91"/>
      <c r="J200" s="92"/>
      <c r="K200" s="5"/>
      <c r="L200" s="5"/>
    </row>
    <row r="201" spans="2:12" s="4" customFormat="1" ht="25.5" customHeight="1">
      <c r="B201" s="50"/>
      <c r="C201" s="50"/>
      <c r="D201" s="50">
        <f>D200</f>
        <v>0</v>
      </c>
      <c r="E201" s="50"/>
      <c r="F201" s="50"/>
      <c r="G201" s="50"/>
      <c r="H201" s="50"/>
      <c r="I201" s="50"/>
      <c r="J201" s="50"/>
      <c r="K201" s="5"/>
      <c r="L201" s="5"/>
    </row>
    <row r="202" spans="2:12" s="4" customFormat="1" ht="25.5" customHeight="1">
      <c r="B202" s="121" t="s">
        <v>184</v>
      </c>
      <c r="C202" s="122"/>
      <c r="D202" s="122"/>
      <c r="E202" s="122"/>
      <c r="F202" s="122"/>
      <c r="G202" s="122"/>
      <c r="H202" s="122"/>
      <c r="I202" s="122"/>
      <c r="J202" s="123"/>
      <c r="K202" s="41"/>
      <c r="L202" s="5"/>
    </row>
    <row r="203" spans="2:12" s="4" customFormat="1" ht="25.5" customHeight="1">
      <c r="B203" s="20" t="s">
        <v>69</v>
      </c>
      <c r="C203" s="27" t="s">
        <v>116</v>
      </c>
      <c r="D203" s="17"/>
      <c r="E203" s="17">
        <v>0</v>
      </c>
      <c r="F203" s="17">
        <v>0</v>
      </c>
      <c r="G203" s="102">
        <v>0</v>
      </c>
      <c r="H203" s="17">
        <f>E203+G203</f>
        <v>0</v>
      </c>
      <c r="I203" s="17">
        <v>0</v>
      </c>
      <c r="J203" s="17">
        <v>0</v>
      </c>
      <c r="K203" s="16"/>
      <c r="L203" s="5"/>
    </row>
    <row r="204" spans="2:12" s="4" customFormat="1" ht="25.5" customHeight="1">
      <c r="B204" s="20" t="s">
        <v>85</v>
      </c>
      <c r="C204" s="27" t="s">
        <v>86</v>
      </c>
      <c r="D204" s="17">
        <v>7905.6</v>
      </c>
      <c r="E204" s="17">
        <v>0</v>
      </c>
      <c r="F204" s="17">
        <v>2000</v>
      </c>
      <c r="G204" s="102">
        <v>0</v>
      </c>
      <c r="H204" s="17">
        <f>E204+G204</f>
        <v>0</v>
      </c>
      <c r="I204" s="17">
        <v>0</v>
      </c>
      <c r="J204" s="17">
        <v>0</v>
      </c>
      <c r="L204" s="16"/>
    </row>
    <row r="205" spans="2:12" s="4" customFormat="1" ht="25.5" customHeight="1">
      <c r="B205" s="20" t="s">
        <v>252</v>
      </c>
      <c r="C205" s="27" t="s">
        <v>185</v>
      </c>
      <c r="D205" s="17">
        <v>1764.12</v>
      </c>
      <c r="E205" s="17">
        <v>0</v>
      </c>
      <c r="F205" s="17">
        <v>2000</v>
      </c>
      <c r="G205" s="102">
        <v>0</v>
      </c>
      <c r="H205" s="17">
        <f>E205+G205</f>
        <v>0</v>
      </c>
      <c r="I205" s="17">
        <v>0</v>
      </c>
      <c r="J205" s="17">
        <v>0</v>
      </c>
      <c r="K205" s="1"/>
      <c r="L205" s="16"/>
    </row>
    <row r="206" spans="2:11" s="4" customFormat="1" ht="25.5" customHeight="1">
      <c r="B206" s="47"/>
      <c r="C206" s="48"/>
      <c r="D206" s="95">
        <f aca="true" t="shared" si="39" ref="D206:J206">SUM(D203:D205)</f>
        <v>9669.720000000001</v>
      </c>
      <c r="E206" s="50">
        <f t="shared" si="39"/>
        <v>0</v>
      </c>
      <c r="F206" s="50">
        <f t="shared" si="39"/>
        <v>4000</v>
      </c>
      <c r="G206" s="50">
        <f t="shared" si="39"/>
        <v>0</v>
      </c>
      <c r="H206" s="50">
        <f t="shared" si="39"/>
        <v>0</v>
      </c>
      <c r="I206" s="50">
        <f t="shared" si="39"/>
        <v>0</v>
      </c>
      <c r="J206" s="50">
        <f t="shared" si="39"/>
        <v>0</v>
      </c>
      <c r="K206" s="1"/>
    </row>
    <row r="207" spans="2:11" s="4" customFormat="1" ht="25.5" customHeight="1">
      <c r="B207" s="121" t="s">
        <v>87</v>
      </c>
      <c r="C207" s="122"/>
      <c r="D207" s="122"/>
      <c r="E207" s="122"/>
      <c r="F207" s="122"/>
      <c r="G207" s="122"/>
      <c r="H207" s="122"/>
      <c r="I207" s="122"/>
      <c r="J207" s="123"/>
      <c r="K207" s="73"/>
    </row>
    <row r="208" spans="1:10" ht="25.5" customHeight="1">
      <c r="A208" s="1"/>
      <c r="B208" s="20" t="s">
        <v>88</v>
      </c>
      <c r="C208" s="27" t="s">
        <v>89</v>
      </c>
      <c r="D208" s="17">
        <v>0</v>
      </c>
      <c r="E208" s="17">
        <v>0</v>
      </c>
      <c r="F208" s="17">
        <v>0</v>
      </c>
      <c r="G208" s="102">
        <v>0</v>
      </c>
      <c r="H208" s="17">
        <f>E208+G208</f>
        <v>0</v>
      </c>
      <c r="I208" s="17">
        <v>0</v>
      </c>
      <c r="J208" s="17">
        <v>0</v>
      </c>
    </row>
    <row r="209" spans="1:10" ht="25.5" customHeight="1">
      <c r="A209" s="1"/>
      <c r="B209" s="20" t="s">
        <v>253</v>
      </c>
      <c r="C209" s="27" t="s">
        <v>186</v>
      </c>
      <c r="D209" s="17">
        <v>0</v>
      </c>
      <c r="E209" s="17">
        <v>0</v>
      </c>
      <c r="F209" s="17">
        <v>900</v>
      </c>
      <c r="G209" s="102">
        <v>0</v>
      </c>
      <c r="H209" s="17">
        <f>E209+G209</f>
        <v>0</v>
      </c>
      <c r="I209" s="17">
        <v>0</v>
      </c>
      <c r="J209" s="17">
        <v>0</v>
      </c>
    </row>
    <row r="210" spans="1:10" ht="25.5" customHeight="1">
      <c r="A210" s="1"/>
      <c r="B210" s="47"/>
      <c r="C210" s="48"/>
      <c r="D210" s="95">
        <f aca="true" t="shared" si="40" ref="D210:J210">SUM(D208:D209)</f>
        <v>0</v>
      </c>
      <c r="E210" s="50">
        <f t="shared" si="40"/>
        <v>0</v>
      </c>
      <c r="F210" s="50">
        <f t="shared" si="40"/>
        <v>900</v>
      </c>
      <c r="G210" s="50">
        <f t="shared" si="40"/>
        <v>0</v>
      </c>
      <c r="H210" s="50">
        <f t="shared" si="40"/>
        <v>0</v>
      </c>
      <c r="I210" s="50">
        <f t="shared" si="40"/>
        <v>0</v>
      </c>
      <c r="J210" s="50">
        <f t="shared" si="40"/>
        <v>0</v>
      </c>
    </row>
    <row r="211" spans="1:10" ht="25.5" customHeight="1">
      <c r="A211" s="1"/>
      <c r="B211" s="124" t="s">
        <v>256</v>
      </c>
      <c r="C211" s="125"/>
      <c r="D211" s="125"/>
      <c r="E211" s="125"/>
      <c r="F211" s="125"/>
      <c r="G211" s="125"/>
      <c r="H211" s="125"/>
      <c r="I211" s="125"/>
      <c r="J211" s="126"/>
    </row>
    <row r="212" spans="1:10" ht="25.5" customHeight="1">
      <c r="A212" s="1"/>
      <c r="B212" s="121" t="s">
        <v>187</v>
      </c>
      <c r="C212" s="122"/>
      <c r="D212" s="122"/>
      <c r="E212" s="122"/>
      <c r="F212" s="122"/>
      <c r="G212" s="122"/>
      <c r="H212" s="122"/>
      <c r="I212" s="122"/>
      <c r="J212" s="122"/>
    </row>
    <row r="213" spans="2:10" s="4" customFormat="1" ht="25.5" customHeight="1">
      <c r="B213" s="20" t="s">
        <v>70</v>
      </c>
      <c r="C213" s="27" t="s">
        <v>71</v>
      </c>
      <c r="D213" s="17">
        <v>20000</v>
      </c>
      <c r="E213" s="18">
        <v>3333.32</v>
      </c>
      <c r="F213" s="18">
        <v>150000</v>
      </c>
      <c r="G213" s="103">
        <v>31400</v>
      </c>
      <c r="H213" s="17">
        <f>E213+G213</f>
        <v>34733.32</v>
      </c>
      <c r="I213" s="17">
        <v>20000</v>
      </c>
      <c r="J213" s="17">
        <v>20000</v>
      </c>
    </row>
    <row r="214" spans="1:10" ht="25.5" customHeight="1">
      <c r="A214" s="1"/>
      <c r="B214" s="20" t="s">
        <v>296</v>
      </c>
      <c r="C214" s="27" t="s">
        <v>295</v>
      </c>
      <c r="D214" s="1"/>
      <c r="E214" s="17">
        <v>0</v>
      </c>
      <c r="F214" s="17">
        <v>0</v>
      </c>
      <c r="G214" s="102">
        <v>0</v>
      </c>
      <c r="H214" s="17">
        <f>E214+G214</f>
        <v>0</v>
      </c>
      <c r="I214" s="17"/>
      <c r="J214" s="17"/>
    </row>
    <row r="215" spans="1:10" ht="25.5" customHeight="1">
      <c r="A215" s="1"/>
      <c r="B215" s="47"/>
      <c r="C215" s="48"/>
      <c r="D215" s="95">
        <f>SUM(D213:D214)</f>
        <v>20000</v>
      </c>
      <c r="E215" s="50">
        <f>SUM(E213:E214)</f>
        <v>3333.32</v>
      </c>
      <c r="F215" s="50">
        <f>SUM(F213:F214)</f>
        <v>150000</v>
      </c>
      <c r="G215" s="50">
        <f>SUM(G213:G214)</f>
        <v>31400</v>
      </c>
      <c r="H215" s="50">
        <f>SUM(H213)</f>
        <v>34733.32</v>
      </c>
      <c r="I215" s="50">
        <f>SUM(I213)</f>
        <v>20000</v>
      </c>
      <c r="J215" s="50">
        <f>SUM(J213)</f>
        <v>20000</v>
      </c>
    </row>
    <row r="216" spans="1:11" ht="25.5" customHeight="1">
      <c r="A216" s="1"/>
      <c r="B216" s="121" t="s">
        <v>125</v>
      </c>
      <c r="C216" s="122"/>
      <c r="D216" s="122"/>
      <c r="E216" s="122"/>
      <c r="F216" s="122"/>
      <c r="G216" s="122"/>
      <c r="H216" s="122"/>
      <c r="I216" s="122"/>
      <c r="J216" s="123"/>
      <c r="K216" s="4"/>
    </row>
    <row r="217" spans="1:10" ht="25.5" customHeight="1">
      <c r="A217" s="1"/>
      <c r="B217" s="20" t="s">
        <v>126</v>
      </c>
      <c r="C217" s="27" t="s">
        <v>127</v>
      </c>
      <c r="D217" s="17"/>
      <c r="E217" s="18">
        <v>0</v>
      </c>
      <c r="F217" s="18">
        <v>2000</v>
      </c>
      <c r="G217" s="103">
        <v>0</v>
      </c>
      <c r="H217" s="17">
        <f>E217+G217</f>
        <v>0</v>
      </c>
      <c r="I217" s="17">
        <v>0</v>
      </c>
      <c r="J217" s="17">
        <v>0</v>
      </c>
    </row>
    <row r="218" spans="1:10" ht="25.5" customHeight="1">
      <c r="A218" s="1"/>
      <c r="B218" s="47"/>
      <c r="C218" s="48"/>
      <c r="D218" s="49">
        <f>D217</f>
        <v>0</v>
      </c>
      <c r="E218" s="50">
        <f aca="true" t="shared" si="41" ref="E218:J218">SUM(E217)</f>
        <v>0</v>
      </c>
      <c r="F218" s="50">
        <f t="shared" si="41"/>
        <v>2000</v>
      </c>
      <c r="G218" s="50">
        <f t="shared" si="41"/>
        <v>0</v>
      </c>
      <c r="H218" s="50">
        <f t="shared" si="41"/>
        <v>0</v>
      </c>
      <c r="I218" s="50">
        <f t="shared" si="41"/>
        <v>0</v>
      </c>
      <c r="J218" s="50">
        <f t="shared" si="41"/>
        <v>0</v>
      </c>
    </row>
    <row r="219" spans="1:10" ht="25.5" customHeight="1">
      <c r="A219" s="1"/>
      <c r="B219" s="42"/>
      <c r="C219" s="51" t="s">
        <v>235</v>
      </c>
      <c r="D219" s="52">
        <f>D218+D215+D210+D206+D201+D198</f>
        <v>29669.72</v>
      </c>
      <c r="E219" s="52">
        <f>E218+E210+E206+E201+E198+E215</f>
        <v>3333.32</v>
      </c>
      <c r="F219" s="52">
        <f>F218+F210+F206+F201+F198+F215</f>
        <v>179900</v>
      </c>
      <c r="G219" s="52">
        <f>G218+G215+G210+G206+G198</f>
        <v>31400</v>
      </c>
      <c r="H219" s="52">
        <f>H218+H215+H210+H206+H198</f>
        <v>34733.32</v>
      </c>
      <c r="I219" s="52">
        <f>I218+I215+I210+I206+I198</f>
        <v>20000</v>
      </c>
      <c r="J219" s="52">
        <f>J218+J215+J210+J206+J198</f>
        <v>20000</v>
      </c>
    </row>
    <row r="220" spans="1:10" ht="25.5" customHeight="1">
      <c r="A220" s="1"/>
      <c r="B220" s="15"/>
      <c r="C220" s="16"/>
      <c r="D220" s="19"/>
      <c r="E220" s="19"/>
      <c r="F220" s="19"/>
      <c r="G220" s="19"/>
      <c r="H220" s="45">
        <f>D219+G219</f>
        <v>61069.72</v>
      </c>
      <c r="I220" s="19"/>
      <c r="J220" s="72"/>
    </row>
    <row r="221" spans="1:10" ht="25.5" customHeight="1">
      <c r="A221" s="1"/>
      <c r="B221" s="112" t="s">
        <v>45</v>
      </c>
      <c r="C221" s="113"/>
      <c r="D221" s="113"/>
      <c r="E221" s="113"/>
      <c r="F221" s="113"/>
      <c r="G221" s="113"/>
      <c r="H221" s="113"/>
      <c r="I221" s="113"/>
      <c r="J221" s="114"/>
    </row>
    <row r="222" spans="1:10" ht="25.5" customHeight="1">
      <c r="A222" s="1"/>
      <c r="B222" s="112" t="s">
        <v>190</v>
      </c>
      <c r="C222" s="113"/>
      <c r="D222" s="113"/>
      <c r="E222" s="113"/>
      <c r="F222" s="113"/>
      <c r="G222" s="113"/>
      <c r="H222" s="113"/>
      <c r="I222" s="113"/>
      <c r="J222" s="114"/>
    </row>
    <row r="223" spans="1:10" ht="25.5" customHeight="1">
      <c r="A223" s="1"/>
      <c r="B223" s="138" t="s">
        <v>102</v>
      </c>
      <c r="C223" s="139"/>
      <c r="D223" s="139"/>
      <c r="E223" s="139"/>
      <c r="F223" s="139"/>
      <c r="G223" s="139"/>
      <c r="H223" s="139"/>
      <c r="I223" s="139"/>
      <c r="J223" s="140"/>
    </row>
    <row r="224" spans="1:10" ht="25.5" customHeight="1">
      <c r="A224" s="1"/>
      <c r="B224" s="115" t="s">
        <v>227</v>
      </c>
      <c r="C224" s="116"/>
      <c r="D224" s="116"/>
      <c r="E224" s="116"/>
      <c r="F224" s="116"/>
      <c r="G224" s="116"/>
      <c r="H224" s="116"/>
      <c r="I224" s="116"/>
      <c r="J224" s="117"/>
    </row>
    <row r="225" spans="1:10" ht="25.5" customHeight="1">
      <c r="A225" s="1"/>
      <c r="B225" s="20" t="s">
        <v>103</v>
      </c>
      <c r="C225" s="28" t="s">
        <v>191</v>
      </c>
      <c r="D225" s="32">
        <v>0</v>
      </c>
      <c r="E225" s="34">
        <v>0</v>
      </c>
      <c r="F225" s="34">
        <v>0</v>
      </c>
      <c r="G225" s="106">
        <v>0</v>
      </c>
      <c r="H225" s="17">
        <f>E225+G225</f>
        <v>0</v>
      </c>
      <c r="I225" s="31">
        <v>0</v>
      </c>
      <c r="J225" s="31">
        <v>0</v>
      </c>
    </row>
    <row r="226" spans="1:10" ht="25.5" customHeight="1">
      <c r="A226" s="1"/>
      <c r="B226" s="47"/>
      <c r="C226" s="48"/>
      <c r="D226" s="49">
        <f aca="true" t="shared" si="42" ref="D226:J226">SUM(D225)</f>
        <v>0</v>
      </c>
      <c r="E226" s="49">
        <f t="shared" si="42"/>
        <v>0</v>
      </c>
      <c r="F226" s="49">
        <f t="shared" si="42"/>
        <v>0</v>
      </c>
      <c r="G226" s="95">
        <f t="shared" si="42"/>
        <v>0</v>
      </c>
      <c r="H226" s="49">
        <f t="shared" si="42"/>
        <v>0</v>
      </c>
      <c r="I226" s="49">
        <f t="shared" si="42"/>
        <v>0</v>
      </c>
      <c r="J226" s="49">
        <f t="shared" si="42"/>
        <v>0</v>
      </c>
    </row>
    <row r="227" spans="1:10" ht="25.5" customHeight="1">
      <c r="A227" s="1"/>
      <c r="B227" s="115" t="s">
        <v>228</v>
      </c>
      <c r="C227" s="116"/>
      <c r="D227" s="116"/>
      <c r="E227" s="116"/>
      <c r="F227" s="116"/>
      <c r="G227" s="116"/>
      <c r="H227" s="116"/>
      <c r="I227" s="116"/>
      <c r="J227" s="117"/>
    </row>
    <row r="228" spans="1:10" ht="25.5" customHeight="1">
      <c r="A228" s="1"/>
      <c r="B228" s="33" t="s">
        <v>104</v>
      </c>
      <c r="C228" s="28" t="s">
        <v>229</v>
      </c>
      <c r="D228" s="32">
        <v>0</v>
      </c>
      <c r="E228" s="34">
        <v>0</v>
      </c>
      <c r="F228" s="34">
        <v>0</v>
      </c>
      <c r="G228" s="106">
        <v>0</v>
      </c>
      <c r="H228" s="17">
        <f>E228+G228</f>
        <v>0</v>
      </c>
      <c r="I228" s="31">
        <v>0</v>
      </c>
      <c r="J228" s="31">
        <v>0</v>
      </c>
    </row>
    <row r="229" spans="1:10" ht="25.5" customHeight="1">
      <c r="A229" s="1"/>
      <c r="B229" s="47"/>
      <c r="C229" s="48"/>
      <c r="D229" s="49">
        <f aca="true" t="shared" si="43" ref="D229:J229">SUM(D228)</f>
        <v>0</v>
      </c>
      <c r="E229" s="49">
        <f t="shared" si="43"/>
        <v>0</v>
      </c>
      <c r="F229" s="49">
        <f t="shared" si="43"/>
        <v>0</v>
      </c>
      <c r="G229" s="95">
        <f t="shared" si="43"/>
        <v>0</v>
      </c>
      <c r="H229" s="49">
        <f t="shared" si="43"/>
        <v>0</v>
      </c>
      <c r="I229" s="49">
        <f t="shared" si="43"/>
        <v>0</v>
      </c>
      <c r="J229" s="49">
        <f t="shared" si="43"/>
        <v>0</v>
      </c>
    </row>
    <row r="230" spans="1:10" ht="25.5" customHeight="1">
      <c r="A230" s="1"/>
      <c r="B230" s="115" t="s">
        <v>230</v>
      </c>
      <c r="C230" s="116"/>
      <c r="D230" s="116"/>
      <c r="E230" s="116"/>
      <c r="F230" s="116"/>
      <c r="G230" s="116"/>
      <c r="H230" s="116"/>
      <c r="I230" s="116"/>
      <c r="J230" s="117"/>
    </row>
    <row r="231" spans="1:10" ht="25.5" customHeight="1">
      <c r="A231" s="1"/>
      <c r="B231" s="14" t="s">
        <v>254</v>
      </c>
      <c r="C231" s="28" t="s">
        <v>192</v>
      </c>
      <c r="D231" s="32">
        <v>0</v>
      </c>
      <c r="E231" s="34">
        <v>0</v>
      </c>
      <c r="F231" s="34">
        <v>0</v>
      </c>
      <c r="G231" s="106">
        <v>0</v>
      </c>
      <c r="H231" s="17">
        <f>E231+G231</f>
        <v>0</v>
      </c>
      <c r="I231" s="31">
        <v>0</v>
      </c>
      <c r="J231" s="56"/>
    </row>
    <row r="232" spans="1:10" ht="25.5" customHeight="1">
      <c r="A232" s="1"/>
      <c r="B232" s="47"/>
      <c r="C232" s="48"/>
      <c r="D232" s="49">
        <f aca="true" t="shared" si="44" ref="D232:J232">SUM(D231)</f>
        <v>0</v>
      </c>
      <c r="E232" s="49">
        <f t="shared" si="44"/>
        <v>0</v>
      </c>
      <c r="F232" s="49">
        <f t="shared" si="44"/>
        <v>0</v>
      </c>
      <c r="G232" s="95">
        <f t="shared" si="44"/>
        <v>0</v>
      </c>
      <c r="H232" s="49">
        <f t="shared" si="44"/>
        <v>0</v>
      </c>
      <c r="I232" s="49">
        <f t="shared" si="44"/>
        <v>0</v>
      </c>
      <c r="J232" s="49">
        <f t="shared" si="44"/>
        <v>0</v>
      </c>
    </row>
    <row r="233" spans="1:10" ht="25.5" customHeight="1">
      <c r="A233" s="1"/>
      <c r="B233" s="138" t="s">
        <v>105</v>
      </c>
      <c r="C233" s="139"/>
      <c r="D233" s="139"/>
      <c r="E233" s="139"/>
      <c r="F233" s="139"/>
      <c r="G233" s="139"/>
      <c r="H233" s="139"/>
      <c r="I233" s="139"/>
      <c r="J233" s="140"/>
    </row>
    <row r="234" spans="1:10" ht="25.5" customHeight="1">
      <c r="A234" s="1"/>
      <c r="B234" s="115" t="s">
        <v>231</v>
      </c>
      <c r="C234" s="116"/>
      <c r="D234" s="116"/>
      <c r="E234" s="116"/>
      <c r="F234" s="116"/>
      <c r="G234" s="116"/>
      <c r="H234" s="116"/>
      <c r="I234" s="116"/>
      <c r="J234" s="117"/>
    </row>
    <row r="235" spans="1:10" ht="25.5" customHeight="1">
      <c r="A235" s="1"/>
      <c r="B235" s="30" t="s">
        <v>106</v>
      </c>
      <c r="C235" s="28" t="s">
        <v>194</v>
      </c>
      <c r="D235" s="32">
        <v>0</v>
      </c>
      <c r="E235" s="34">
        <v>0</v>
      </c>
      <c r="F235" s="34">
        <v>0</v>
      </c>
      <c r="G235" s="106">
        <v>0</v>
      </c>
      <c r="H235" s="17">
        <f>E235+G235</f>
        <v>0</v>
      </c>
      <c r="I235" s="31">
        <v>0</v>
      </c>
      <c r="J235" s="56"/>
    </row>
    <row r="236" spans="1:10" ht="25.5" customHeight="1">
      <c r="A236" s="1"/>
      <c r="B236" s="47"/>
      <c r="C236" s="48"/>
      <c r="D236" s="49">
        <f aca="true" t="shared" si="45" ref="D236:J236">SUM(D235)</f>
        <v>0</v>
      </c>
      <c r="E236" s="49">
        <f t="shared" si="45"/>
        <v>0</v>
      </c>
      <c r="F236" s="49">
        <f t="shared" si="45"/>
        <v>0</v>
      </c>
      <c r="G236" s="95">
        <f t="shared" si="45"/>
        <v>0</v>
      </c>
      <c r="H236" s="49">
        <f t="shared" si="45"/>
        <v>0</v>
      </c>
      <c r="I236" s="49">
        <f t="shared" si="45"/>
        <v>0</v>
      </c>
      <c r="J236" s="49">
        <f t="shared" si="45"/>
        <v>0</v>
      </c>
    </row>
    <row r="237" spans="1:10" ht="25.5" customHeight="1">
      <c r="A237" s="1"/>
      <c r="B237" s="115" t="s">
        <v>195</v>
      </c>
      <c r="C237" s="116" t="s">
        <v>193</v>
      </c>
      <c r="D237" s="116"/>
      <c r="E237" s="116"/>
      <c r="F237" s="116"/>
      <c r="G237" s="116"/>
      <c r="H237" s="116"/>
      <c r="I237" s="116"/>
      <c r="J237" s="117">
        <v>0</v>
      </c>
    </row>
    <row r="238" spans="1:10" ht="25.5" customHeight="1">
      <c r="A238" s="1"/>
      <c r="B238" s="30" t="s">
        <v>107</v>
      </c>
      <c r="C238" s="28" t="s">
        <v>196</v>
      </c>
      <c r="D238" s="32">
        <v>0</v>
      </c>
      <c r="E238" s="34">
        <v>0</v>
      </c>
      <c r="F238" s="34">
        <v>0</v>
      </c>
      <c r="G238" s="106">
        <v>0</v>
      </c>
      <c r="H238" s="17">
        <f>E238+G238</f>
        <v>0</v>
      </c>
      <c r="I238" s="31">
        <v>0</v>
      </c>
      <c r="J238" s="46">
        <f>H240+I240</f>
        <v>0</v>
      </c>
    </row>
    <row r="239" spans="1:10" ht="25.5" customHeight="1">
      <c r="A239" s="1"/>
      <c r="B239" s="47"/>
      <c r="C239" s="48"/>
      <c r="D239" s="49">
        <f aca="true" t="shared" si="46" ref="D239:J239">SUM(D238)</f>
        <v>0</v>
      </c>
      <c r="E239" s="49">
        <f t="shared" si="46"/>
        <v>0</v>
      </c>
      <c r="F239" s="49">
        <f t="shared" si="46"/>
        <v>0</v>
      </c>
      <c r="G239" s="95">
        <f t="shared" si="46"/>
        <v>0</v>
      </c>
      <c r="H239" s="49">
        <f t="shared" si="46"/>
        <v>0</v>
      </c>
      <c r="I239" s="49">
        <f t="shared" si="46"/>
        <v>0</v>
      </c>
      <c r="J239" s="49">
        <f t="shared" si="46"/>
        <v>0</v>
      </c>
    </row>
    <row r="240" spans="1:10" ht="25.5" customHeight="1">
      <c r="A240" s="1"/>
      <c r="B240" s="35"/>
      <c r="C240" s="75" t="s">
        <v>197</v>
      </c>
      <c r="D240" s="76">
        <f aca="true" t="shared" si="47" ref="D240:J240">D226+D229+D232+D236+D239</f>
        <v>0</v>
      </c>
      <c r="E240" s="76">
        <f t="shared" si="47"/>
        <v>0</v>
      </c>
      <c r="F240" s="76">
        <f t="shared" si="47"/>
        <v>0</v>
      </c>
      <c r="G240" s="76">
        <f t="shared" si="47"/>
        <v>0</v>
      </c>
      <c r="H240" s="76">
        <f t="shared" si="47"/>
        <v>0</v>
      </c>
      <c r="I240" s="76">
        <f t="shared" si="47"/>
        <v>0</v>
      </c>
      <c r="J240" s="76">
        <f t="shared" si="47"/>
        <v>0</v>
      </c>
    </row>
    <row r="241" spans="2:10" s="4" customFormat="1" ht="9.75" customHeight="1">
      <c r="B241" s="36"/>
      <c r="C241" s="78"/>
      <c r="D241" s="79"/>
      <c r="E241" s="79"/>
      <c r="F241" s="79"/>
      <c r="G241" s="79"/>
      <c r="H241" s="79"/>
      <c r="I241" s="79"/>
      <c r="J241" s="79"/>
    </row>
    <row r="242" spans="1:10" ht="38.25" customHeight="1">
      <c r="A242" s="1"/>
      <c r="B242" s="36"/>
      <c r="C242" s="75" t="s">
        <v>122</v>
      </c>
      <c r="D242" s="77">
        <f>SUM(D190+D219+D240)</f>
        <v>637652.2000000001</v>
      </c>
      <c r="E242" s="77">
        <f aca="true" t="shared" si="48" ref="E242:J242">E240+E219+E190</f>
        <v>197904.72999999998</v>
      </c>
      <c r="F242" s="77">
        <f t="shared" si="48"/>
        <v>880000</v>
      </c>
      <c r="G242" s="77">
        <f t="shared" si="48"/>
        <v>868000</v>
      </c>
      <c r="H242" s="77">
        <f t="shared" si="48"/>
        <v>1065904.7300000002</v>
      </c>
      <c r="I242" s="77">
        <f t="shared" si="48"/>
        <v>672300</v>
      </c>
      <c r="J242" s="77">
        <f t="shared" si="48"/>
        <v>672300</v>
      </c>
    </row>
    <row r="243" spans="1:10" ht="15.75">
      <c r="A243" s="1"/>
      <c r="B243" s="42"/>
      <c r="C243" s="37"/>
      <c r="D243" s="38"/>
      <c r="E243" s="38"/>
      <c r="F243" s="38"/>
      <c r="G243" s="38"/>
      <c r="H243" s="45">
        <f>D242+G242</f>
        <v>1505652.2000000002</v>
      </c>
      <c r="I243" s="39"/>
      <c r="J243" s="6"/>
    </row>
    <row r="244" spans="1:10" ht="15">
      <c r="A244" s="1"/>
      <c r="B244" s="15"/>
      <c r="C244" s="6"/>
      <c r="E244" s="6"/>
      <c r="F244" s="6"/>
      <c r="G244" s="107"/>
      <c r="H244" s="6"/>
      <c r="I244" s="6"/>
      <c r="J244" s="6"/>
    </row>
    <row r="245" spans="1:10" ht="15">
      <c r="A245" s="1"/>
      <c r="B245" s="6"/>
      <c r="C245" s="6"/>
      <c r="E245" s="6"/>
      <c r="F245" s="6"/>
      <c r="G245" s="107"/>
      <c r="H245" s="6"/>
      <c r="I245" s="6"/>
      <c r="J245" s="6"/>
    </row>
    <row r="246" spans="1:10" ht="15">
      <c r="A246" s="1"/>
      <c r="B246" s="6"/>
      <c r="C246" s="6"/>
      <c r="E246" s="6"/>
      <c r="F246" s="6"/>
      <c r="G246" s="107"/>
      <c r="H246" s="6"/>
      <c r="I246" s="6"/>
      <c r="J246" s="6"/>
    </row>
    <row r="247" spans="1:10" ht="15">
      <c r="A247" s="1"/>
      <c r="B247" s="6"/>
      <c r="C247" s="6"/>
      <c r="E247" s="6"/>
      <c r="F247" s="6"/>
      <c r="G247" s="107"/>
      <c r="H247" s="6"/>
      <c r="I247" s="6"/>
      <c r="J247" s="6"/>
    </row>
    <row r="248" spans="1:10" ht="15">
      <c r="A248" s="1"/>
      <c r="B248" s="6"/>
      <c r="C248" s="6"/>
      <c r="E248" s="6"/>
      <c r="F248" s="6"/>
      <c r="G248" s="107"/>
      <c r="H248" s="6"/>
      <c r="I248" s="6"/>
      <c r="J248" s="6"/>
    </row>
    <row r="249" spans="2:10" ht="15">
      <c r="B249" s="6"/>
      <c r="C249" s="6"/>
      <c r="E249" s="6"/>
      <c r="F249" s="6"/>
      <c r="G249" s="107"/>
      <c r="H249" s="6"/>
      <c r="I249" s="6"/>
      <c r="J249" s="6"/>
    </row>
    <row r="250" spans="2:10" ht="15">
      <c r="B250" s="6"/>
      <c r="C250" s="6"/>
      <c r="E250" s="6"/>
      <c r="F250" s="6"/>
      <c r="G250" s="107"/>
      <c r="H250" s="6"/>
      <c r="I250" s="6"/>
      <c r="J250" s="6"/>
    </row>
    <row r="251" spans="2:10" ht="15">
      <c r="B251" s="6"/>
      <c r="C251" s="6"/>
      <c r="E251" s="6"/>
      <c r="F251" s="6"/>
      <c r="G251" s="107"/>
      <c r="H251" s="6"/>
      <c r="I251" s="6"/>
      <c r="J251" s="6"/>
    </row>
    <row r="252" spans="2:9" ht="15">
      <c r="B252" s="6"/>
      <c r="C252" s="6"/>
      <c r="E252" s="6"/>
      <c r="F252" s="6"/>
      <c r="G252" s="107"/>
      <c r="H252" s="6"/>
      <c r="I252" s="6"/>
    </row>
    <row r="253" ht="15">
      <c r="B253" s="6"/>
    </row>
  </sheetData>
  <sheetProtection/>
  <mergeCells count="78">
    <mergeCell ref="B199:J199"/>
    <mergeCell ref="K169:O169"/>
    <mergeCell ref="B7:J7"/>
    <mergeCell ref="B33:J33"/>
    <mergeCell ref="B34:J34"/>
    <mergeCell ref="B37:J37"/>
    <mergeCell ref="B40:J40"/>
    <mergeCell ref="B43:J43"/>
    <mergeCell ref="B85:J85"/>
    <mergeCell ref="B46:J46"/>
    <mergeCell ref="B216:J216"/>
    <mergeCell ref="B10:J10"/>
    <mergeCell ref="B32:J32"/>
    <mergeCell ref="B89:J89"/>
    <mergeCell ref="B11:J11"/>
    <mergeCell ref="B212:J212"/>
    <mergeCell ref="B110:J110"/>
    <mergeCell ref="B99:J99"/>
    <mergeCell ref="B73:J73"/>
    <mergeCell ref="B81:J81"/>
    <mergeCell ref="B237:J237"/>
    <mergeCell ref="B221:J221"/>
    <mergeCell ref="B223:J223"/>
    <mergeCell ref="B224:J224"/>
    <mergeCell ref="B227:J227"/>
    <mergeCell ref="B230:J230"/>
    <mergeCell ref="B233:J233"/>
    <mergeCell ref="B222:J222"/>
    <mergeCell ref="B1:J1"/>
    <mergeCell ref="B2:J2"/>
    <mergeCell ref="B47:J47"/>
    <mergeCell ref="B51:J51"/>
    <mergeCell ref="B62:J62"/>
    <mergeCell ref="B234:J234"/>
    <mergeCell ref="B195:J195"/>
    <mergeCell ref="B202:J202"/>
    <mergeCell ref="B207:J207"/>
    <mergeCell ref="B211:J211"/>
    <mergeCell ref="B48:J48"/>
    <mergeCell ref="B94:J94"/>
    <mergeCell ref="B105:J105"/>
    <mergeCell ref="B192:J192"/>
    <mergeCell ref="B69:J69"/>
    <mergeCell ref="D4:H4"/>
    <mergeCell ref="I4:J4"/>
    <mergeCell ref="C4:C5"/>
    <mergeCell ref="B4:B5"/>
    <mergeCell ref="B9:J9"/>
    <mergeCell ref="B8:J8"/>
    <mergeCell ref="B57:J57"/>
    <mergeCell ref="B21:J21"/>
    <mergeCell ref="B116:J116"/>
    <mergeCell ref="B187:J187"/>
    <mergeCell ref="B171:J171"/>
    <mergeCell ref="B174:J174"/>
    <mergeCell ref="B167:J167"/>
    <mergeCell ref="B180:J180"/>
    <mergeCell ref="B140:J140"/>
    <mergeCell ref="B141:J141"/>
    <mergeCell ref="B142:J142"/>
    <mergeCell ref="B183:J183"/>
    <mergeCell ref="B125:J125"/>
    <mergeCell ref="B193:J193"/>
    <mergeCell ref="B194:J194"/>
    <mergeCell ref="B150:J150"/>
    <mergeCell ref="B155:J155"/>
    <mergeCell ref="B145:J145"/>
    <mergeCell ref="B130:J130"/>
    <mergeCell ref="B17:J17"/>
    <mergeCell ref="B27:J27"/>
    <mergeCell ref="B154:J154"/>
    <mergeCell ref="B164:J164"/>
    <mergeCell ref="B135:J135"/>
    <mergeCell ref="B119:J119"/>
    <mergeCell ref="B158:J158"/>
    <mergeCell ref="B161:J161"/>
    <mergeCell ref="B146:J146"/>
    <mergeCell ref="B151:J151"/>
  </mergeCells>
  <printOptions horizontalCentered="1"/>
  <pageMargins left="0.1968503937007874" right="0.1968503937007874" top="0.35433070866141736" bottom="0.3937007874015748" header="0.31496062992125984" footer="0.11811023622047245"/>
  <pageSetup fitToHeight="12" horizontalDpi="600" verticalDpi="600" orientation="landscape" paperSize="9" scale="88" r:id="rId1"/>
  <headerFooter>
    <oddFooter>&amp;R&amp;7Istituto Regionale di Studi Giuridici del Lazio A.C. Jemolo - USCITE -  Bilancio di Previsione 2020  - 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2019-09-13T07:45:50Z</cp:lastPrinted>
  <dcterms:created xsi:type="dcterms:W3CDTF">2011-10-03T15:43:38Z</dcterms:created>
  <dcterms:modified xsi:type="dcterms:W3CDTF">2019-10-01T08:46:19Z</dcterms:modified>
  <cp:category/>
  <cp:version/>
  <cp:contentType/>
  <cp:contentStatus/>
</cp:coreProperties>
</file>