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590" windowWidth="15600" windowHeight="5760" tabRatio="652" activeTab="0"/>
  </bookViews>
  <sheets>
    <sheet name="Bilancio Entrate" sheetId="1" r:id="rId1"/>
  </sheets>
  <definedNames>
    <definedName name="_xlnm.Print_Area" localSheetId="0">'Bilancio Entrate'!$A$1:$I$90</definedName>
  </definedNames>
  <calcPr fullCalcOnLoad="1"/>
</workbook>
</file>

<file path=xl/sharedStrings.xml><?xml version="1.0" encoding="utf-8"?>
<sst xmlns="http://schemas.openxmlformats.org/spreadsheetml/2006/main" count="114" uniqueCount="107">
  <si>
    <t/>
  </si>
  <si>
    <t xml:space="preserve"> </t>
  </si>
  <si>
    <t>Fondo pluriennale vincolato per spese correnti</t>
  </si>
  <si>
    <t>Fondo pluriennale vincolato per spese in conto capitale</t>
  </si>
  <si>
    <t>Denominazione</t>
  </si>
  <si>
    <t>- di cui utilizzato anticipatamente</t>
  </si>
  <si>
    <t>Avanzo di Amministrazione vincolato in c/capitale</t>
  </si>
  <si>
    <t>Codice Voce</t>
  </si>
  <si>
    <t xml:space="preserve">Residui </t>
  </si>
  <si>
    <t>Cassa</t>
  </si>
  <si>
    <t>Bilancio Annuale</t>
  </si>
  <si>
    <t>Bilancio Pluriennale</t>
  </si>
  <si>
    <t>Interessi attivi da depositi bancari o postali</t>
  </si>
  <si>
    <t xml:space="preserve">E.2.01.01.02.000 - Trasferimenti correnti da Amministrazioni locali </t>
  </si>
  <si>
    <t>E.2.01.01.02.001</t>
  </si>
  <si>
    <t>E.2.01.01.02.003</t>
  </si>
  <si>
    <t>E.2.01.01.02.004</t>
  </si>
  <si>
    <t>E.2.01.01.02.017</t>
  </si>
  <si>
    <t xml:space="preserve">E.9.01.02.00.000 - Ritenute su redditi da lavoro dipendente </t>
  </si>
  <si>
    <t xml:space="preserve">E.9.01.02.01.000 - Ritenute erariali su redditi da lavoro dipendente per conto terzi </t>
  </si>
  <si>
    <t>E.9.01.02.01.001</t>
  </si>
  <si>
    <t>E. 9.01.02.02.000 - Ritenute previdenziali e assistenziali su redditi da lavoro dipendente per conto terzi</t>
  </si>
  <si>
    <t>E.9.01.02.02.001</t>
  </si>
  <si>
    <t xml:space="preserve">E.9.01.03.00.000 - Ritenute su redditi da lavoro autonomo </t>
  </si>
  <si>
    <t>E.9.01.03.01.001</t>
  </si>
  <si>
    <t>E.9.01.03.02.001</t>
  </si>
  <si>
    <t>E.3.01.02.01.023</t>
  </si>
  <si>
    <t>E.2.01.01.02.011</t>
  </si>
  <si>
    <t>E.2.01.01.00.000 - Trasferimenti correnti da Amministrazioni pubbliche</t>
  </si>
  <si>
    <t>E.2.01.01.01.000 - Trasferimenti correnti da Amministrazioni centrali</t>
  </si>
  <si>
    <t>E.2.01.03.00.000 - Trasferimenti correnti da imprese</t>
  </si>
  <si>
    <t>Entrate</t>
  </si>
  <si>
    <t>E.3.03.03.04.001</t>
  </si>
  <si>
    <t>E.3.05.02.04.001</t>
  </si>
  <si>
    <t>Titolo 2 - Trasferimenti correnti</t>
  </si>
  <si>
    <t>Totale Titolo 2</t>
  </si>
  <si>
    <t>Totale Titolo 3</t>
  </si>
  <si>
    <t>Totale Titolo 9</t>
  </si>
  <si>
    <t xml:space="preserve">Competenza </t>
  </si>
  <si>
    <t>To t a l e   G e n e r a l e</t>
  </si>
  <si>
    <t>Fondo di Cassa al 01/01/2018</t>
  </si>
  <si>
    <t>Incassi per azioni di regresso nei confronti di terzi</t>
  </si>
  <si>
    <t>E.9.01.01.02.001</t>
  </si>
  <si>
    <t>Trasferimenti correnti da altri enti e agenzie regionali e sub regionali</t>
  </si>
  <si>
    <t>Trasferimenti correnti da enti e istituzioni centrali di ricerca e Istituti e stazioni sperimentali per la ricerca (CNR)</t>
  </si>
  <si>
    <t>Trasferimenti correnti da Regioni e province autonome</t>
  </si>
  <si>
    <t>Trasferimenti correnti da Comuni</t>
  </si>
  <si>
    <t>Trasferimenti correnti da Città metropolitane e Roma capitale</t>
  </si>
  <si>
    <t>E.2.01.01.02.012</t>
  </si>
  <si>
    <t>Trasferimenti correnti da Aziende ospedaliere e Aziende ospedaliere universitarie integrate con il SSN</t>
  </si>
  <si>
    <t xml:space="preserve">Trasferimenti correnti da Aziende sanitarie locali </t>
  </si>
  <si>
    <t>Trasferimenti correnti da altre Amministrazioni Locali n.a.c.</t>
  </si>
  <si>
    <t>Proventi da servizi per formazione e addestramento (Iscrizione corsi)</t>
  </si>
  <si>
    <t>Altre entrate correnti n.a.c.</t>
  </si>
  <si>
    <t>Ritenute per scissione contabile IVA (split payment)</t>
  </si>
  <si>
    <t>Altre ritenute al personale dipendente per conto di terzi (Maprel ecc.)</t>
  </si>
  <si>
    <t>Ritenute previdenziali e assistenziali su redditi da lavoro autonomo per conto terzi (INPS gestione separata)</t>
  </si>
  <si>
    <t xml:space="preserve">E.9.01.99.99.000 - Altre entrate per partite di giro diverse </t>
  </si>
  <si>
    <t xml:space="preserve">Altre entrate per partite di giro diverse </t>
  </si>
  <si>
    <t>E.2.01.03.02.000 - Altri Trasferimenti correnti da imprese</t>
  </si>
  <si>
    <t>Altri trasferimenti correnti da altre imprese (Laziocrea)</t>
  </si>
  <si>
    <t xml:space="preserve">Titolo 3 </t>
  </si>
  <si>
    <t>E.3.00.00.00.000 Entrate extratributarie</t>
  </si>
  <si>
    <t xml:space="preserve">E.3.01.02.01.000 - Entrate dalla vendita di servizi </t>
  </si>
  <si>
    <t>Proventi da servizi n.a.c. ((attività di mediazione (Organismo) - conciliazione (Camera di Conciliazione))</t>
  </si>
  <si>
    <t>E.3.03.03.04.000 - Iinteressi attivi da depositi bancari o postali</t>
  </si>
  <si>
    <t xml:space="preserve">E.3.05.02.03.000 - Entrate da rimborsi, recuperi e restituzioni di somme non dovute o incassate in eccesso </t>
  </si>
  <si>
    <t>E.3.05.02.03.001</t>
  </si>
  <si>
    <t>Entrate da rimborsi, recuperi e ristituzioni di somme non dovute o incassate in eccesso da amministrazioni centrali</t>
  </si>
  <si>
    <t>E.3.05.02.03.002</t>
  </si>
  <si>
    <t>Entrate da rimborsi, recuperi e ristituzioni di somme non dovute o incassate in eccesso da amministrazioni locali</t>
  </si>
  <si>
    <t>E.3.05.02.03.004</t>
  </si>
  <si>
    <t>Entrate da rimborsi, recuperi e ristituzioni di somme non dovute o incassate in eccesso da Famiglie</t>
  </si>
  <si>
    <t>E.3.05.02.03.005</t>
  </si>
  <si>
    <t>Entrate da rimborsi, recuperi e ristituzioni di somme non dovute o incassate in eccesso da Imprese</t>
  </si>
  <si>
    <t>E.3.05.02.04.000 - Incassi per azioni di rivalsa nei confronti di terzi</t>
  </si>
  <si>
    <t>E.3.05.99.99.000 - Altre entrate correnti n.a.c.</t>
  </si>
  <si>
    <t>Titolo 9</t>
  </si>
  <si>
    <t>E.9.00.00.00.000 - Entrate per conto terzi e partite di giro</t>
  </si>
  <si>
    <t xml:space="preserve">E.9.01.00.00.000 - Entrate per partite di giro </t>
  </si>
  <si>
    <t>E.9.01.01.02.000 - Ritenute per scissione contabile IVA (Split Payment)</t>
  </si>
  <si>
    <t>Ritenute erariali su redditi da lavoro dipendente per conto terzi (Cod 1001.1002.1012-3802-3847-3848)</t>
  </si>
  <si>
    <t>Ritenute previdenziali e assistenziali su redditi da lavoro dipendente per conto terzi (INPS-INPDAP - ENPDEP)</t>
  </si>
  <si>
    <t>E.9.01.02.99.000 - Altre ritenute su redditi da lavoro dipendente per conto terzi</t>
  </si>
  <si>
    <t xml:space="preserve">E.9.01.03.01.000 - Ritenute erariali su redditi da lavoro autonomo per conto terzi </t>
  </si>
  <si>
    <t>Ritenute erariali su redditi da lavoro autonomo per conto terzi (1040)</t>
  </si>
  <si>
    <t xml:space="preserve">E.9.01.03.02.000 - Ritenute Previdenziali e assistenziali su redditi da lavoro autonomo per conto terzi </t>
  </si>
  <si>
    <t>E.2.01.01.01.003</t>
  </si>
  <si>
    <t xml:space="preserve">E.2.01.01.01.013 </t>
  </si>
  <si>
    <t>Ex capitoli</t>
  </si>
  <si>
    <t xml:space="preserve">E.2.01.01.02.999 </t>
  </si>
  <si>
    <t xml:space="preserve">E.2.01.01.02.901 </t>
  </si>
  <si>
    <t xml:space="preserve"> E.2.01.03.02.002</t>
  </si>
  <si>
    <t xml:space="preserve">E.2.01.03.02.999 </t>
  </si>
  <si>
    <t xml:space="preserve"> E.3.01.02.01.901</t>
  </si>
  <si>
    <t xml:space="preserve">E.3.01.02.01.999 </t>
  </si>
  <si>
    <t xml:space="preserve"> E.3.05.99.99.901</t>
  </si>
  <si>
    <t xml:space="preserve">E.3.05.99.99.999 </t>
  </si>
  <si>
    <t>E.9.01.02.05.001</t>
  </si>
  <si>
    <t>E.9.01.02.99.999</t>
  </si>
  <si>
    <t xml:space="preserve"> E.9.01.99.99.001-002</t>
  </si>
  <si>
    <t xml:space="preserve">E.9.01.99.99.999 </t>
  </si>
  <si>
    <t>utilizzato</t>
  </si>
  <si>
    <t xml:space="preserve">Avanzo di Amministrazione disponibile </t>
  </si>
  <si>
    <t xml:space="preserve">Avanzo di Amministrazione vincolato di parte corrente  </t>
  </si>
  <si>
    <t>Bilancio di Previsione Esercizio 2 0 1 9</t>
  </si>
  <si>
    <t>la cassa è determinata dal totale dei residui passivi - i residui attivi alla data del 31/12/2017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</si>
</sst>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#,##0.0000"/>
    <numFmt numFmtId="166" formatCode="&quot;€&quot;\ #,##0.00"/>
    <numFmt numFmtId="167" formatCode="0.0000"/>
    <numFmt numFmtId="168" formatCode="00000"/>
    <numFmt numFmtId="169" formatCode="#,##0.00_ ;\-#,##0.0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u val="single"/>
      <sz val="6"/>
      <color indexed="8"/>
      <name val="Arial"/>
      <family val="2"/>
    </font>
    <font>
      <i/>
      <sz val="6"/>
      <color indexed="8"/>
      <name val="Arial"/>
      <family val="2"/>
    </font>
    <font>
      <sz val="6"/>
      <color indexed="17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6"/>
      <color indexed="17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u val="single"/>
      <sz val="6"/>
      <color theme="1"/>
      <name val="Arial"/>
      <family val="2"/>
    </font>
    <font>
      <i/>
      <sz val="6"/>
      <color theme="1"/>
      <name val="Arial"/>
      <family val="2"/>
    </font>
    <font>
      <sz val="6"/>
      <color rgb="FF00B050"/>
      <name val="Arial"/>
      <family val="2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6"/>
      <color rgb="FF00B05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hair"/>
      <top/>
      <bottom style="hair"/>
    </border>
    <border>
      <left/>
      <right/>
      <top style="hair"/>
      <bottom style="hair"/>
    </border>
    <border>
      <left style="hair"/>
      <right/>
      <top/>
      <bottom style="hair"/>
    </border>
    <border>
      <left>
        <color indexed="63"/>
      </left>
      <right style="hair"/>
      <top>
        <color indexed="63"/>
      </top>
      <bottom style="hair"/>
    </border>
    <border>
      <left/>
      <right style="hair"/>
      <top/>
      <bottom/>
    </border>
    <border>
      <left style="hair"/>
      <right>
        <color indexed="63"/>
      </right>
      <top/>
      <bottom/>
    </border>
    <border>
      <left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164" fontId="3" fillId="0" borderId="0" applyFont="0" applyFill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43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 indent="1"/>
    </xf>
    <xf numFmtId="0" fontId="9" fillId="0" borderId="14" xfId="0" applyFont="1" applyFill="1" applyBorder="1" applyAlignment="1">
      <alignment horizontal="left" vertical="center" wrapText="1" indent="1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 inden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quotePrefix="1">
      <alignment horizontal="right" vertical="center" wrapText="1" indent="1"/>
    </xf>
    <xf numFmtId="0" fontId="2" fillId="0" borderId="17" xfId="0" applyFont="1" applyFill="1" applyBorder="1" applyAlignment="1">
      <alignment horizontal="left" vertical="center" wrapText="1" indent="1"/>
    </xf>
    <xf numFmtId="43" fontId="10" fillId="0" borderId="12" xfId="0" applyNumberFormat="1" applyFont="1" applyFill="1" applyBorder="1" applyAlignment="1" quotePrefix="1">
      <alignment horizontal="center" vertical="center" wrapText="1"/>
    </xf>
    <xf numFmtId="43" fontId="2" fillId="0" borderId="0" xfId="0" applyNumberFormat="1" applyFont="1" applyFill="1" applyBorder="1" applyAlignment="1" quotePrefix="1">
      <alignment horizontal="center" vertical="center" wrapText="1"/>
    </xf>
    <xf numFmtId="39" fontId="58" fillId="0" borderId="0" xfId="0" applyNumberFormat="1" applyFont="1" applyFill="1" applyAlignment="1">
      <alignment/>
    </xf>
    <xf numFmtId="39" fontId="59" fillId="0" borderId="0" xfId="0" applyNumberFormat="1" applyFont="1" applyFill="1" applyAlignment="1">
      <alignment/>
    </xf>
    <xf numFmtId="43" fontId="10" fillId="0" borderId="0" xfId="0" applyNumberFormat="1" applyFont="1" applyFill="1" applyBorder="1" applyAlignment="1" quotePrefix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3" fontId="60" fillId="0" borderId="0" xfId="0" applyNumberFormat="1" applyFont="1" applyFill="1" applyBorder="1" applyAlignment="1">
      <alignment vertical="top" wrapText="1"/>
    </xf>
    <xf numFmtId="43" fontId="60" fillId="0" borderId="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43" fontId="7" fillId="33" borderId="10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 quotePrefix="1">
      <alignment horizontal="left" vertical="center" wrapText="1" indent="1"/>
    </xf>
    <xf numFmtId="0" fontId="9" fillId="2" borderId="17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2"/>
    </xf>
    <xf numFmtId="0" fontId="11" fillId="0" borderId="12" xfId="0" applyFont="1" applyFill="1" applyBorder="1" applyAlignment="1">
      <alignment horizontal="left" vertical="center" wrapText="1" indent="2"/>
    </xf>
    <xf numFmtId="0" fontId="0" fillId="34" borderId="0" xfId="0" applyFill="1" applyAlignment="1">
      <alignment/>
    </xf>
    <xf numFmtId="0" fontId="10" fillId="0" borderId="18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43" fontId="6" fillId="0" borderId="13" xfId="0" applyNumberFormat="1" applyFont="1" applyFill="1" applyBorder="1" applyAlignment="1">
      <alignment vertical="center" wrapText="1"/>
    </xf>
    <xf numFmtId="0" fontId="61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15" fillId="0" borderId="2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3" fontId="15" fillId="0" borderId="10" xfId="0" applyNumberFormat="1" applyFont="1" applyFill="1" applyBorder="1" applyAlignment="1">
      <alignment vertical="center" wrapText="1"/>
    </xf>
    <xf numFmtId="43" fontId="15" fillId="0" borderId="13" xfId="0" applyNumberFormat="1" applyFont="1" applyFill="1" applyBorder="1" applyAlignment="1">
      <alignment vertical="center" wrapText="1"/>
    </xf>
    <xf numFmtId="43" fontId="2" fillId="0" borderId="10" xfId="0" applyNumberFormat="1" applyFont="1" applyFill="1" applyBorder="1" applyAlignment="1">
      <alignment vertical="center" wrapText="1"/>
    </xf>
    <xf numFmtId="0" fontId="15" fillId="35" borderId="10" xfId="0" applyFont="1" applyFill="1" applyBorder="1" applyAlignment="1">
      <alignment horizontal="center" vertical="center" wrapText="1"/>
    </xf>
    <xf numFmtId="43" fontId="15" fillId="35" borderId="10" xfId="0" applyNumberFormat="1" applyFont="1" applyFill="1" applyBorder="1" applyAlignment="1">
      <alignment horizontal="center" vertical="center" wrapText="1"/>
    </xf>
    <xf numFmtId="43" fontId="2" fillId="35" borderId="10" xfId="0" applyNumberFormat="1" applyFont="1" applyFill="1" applyBorder="1" applyAlignment="1">
      <alignment vertical="center" wrapText="1"/>
    </xf>
    <xf numFmtId="43" fontId="15" fillId="35" borderId="10" xfId="0" applyNumberFormat="1" applyFont="1" applyFill="1" applyBorder="1" applyAlignment="1">
      <alignment vertical="center" wrapText="1"/>
    </xf>
    <xf numFmtId="43" fontId="1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62" fillId="0" borderId="0" xfId="0" applyFont="1" applyFill="1" applyAlignment="1">
      <alignment/>
    </xf>
    <xf numFmtId="43" fontId="15" fillId="0" borderId="14" xfId="0" applyNumberFormat="1" applyFont="1" applyFill="1" applyBorder="1" applyAlignment="1">
      <alignment vertical="center" wrapText="1"/>
    </xf>
    <xf numFmtId="43" fontId="2" fillId="2" borderId="22" xfId="0" applyNumberFormat="1" applyFont="1" applyFill="1" applyBorder="1" applyAlignment="1">
      <alignment vertical="center" wrapText="1"/>
    </xf>
    <xf numFmtId="43" fontId="12" fillId="2" borderId="10" xfId="0" applyNumberFormat="1" applyFont="1" applyFill="1" applyBorder="1" applyAlignment="1">
      <alignment vertical="center" wrapText="1"/>
    </xf>
    <xf numFmtId="43" fontId="12" fillId="33" borderId="10" xfId="0" applyNumberFormat="1" applyFont="1" applyFill="1" applyBorder="1" applyAlignment="1">
      <alignment vertical="center" wrapText="1"/>
    </xf>
    <xf numFmtId="43" fontId="12" fillId="0" borderId="0" xfId="0" applyNumberFormat="1" applyFont="1" applyFill="1" applyBorder="1" applyAlignment="1">
      <alignment vertical="center" wrapText="1"/>
    </xf>
    <xf numFmtId="43" fontId="63" fillId="0" borderId="0" xfId="0" applyNumberFormat="1" applyFont="1" applyFill="1" applyBorder="1" applyAlignment="1">
      <alignment vertical="top" wrapText="1"/>
    </xf>
    <xf numFmtId="43" fontId="2" fillId="0" borderId="10" xfId="0" applyNumberFormat="1" applyFont="1" applyFill="1" applyBorder="1" applyAlignment="1">
      <alignment horizontal="right" vertical="center" wrapText="1" indent="1"/>
    </xf>
    <xf numFmtId="43" fontId="12" fillId="33" borderId="10" xfId="0" applyNumberFormat="1" applyFont="1" applyFill="1" applyBorder="1" applyAlignment="1">
      <alignment horizontal="center" vertical="center" wrapText="1"/>
    </xf>
    <xf numFmtId="43" fontId="2" fillId="0" borderId="14" xfId="0" applyNumberFormat="1" applyFont="1" applyFill="1" applyBorder="1" applyAlignment="1">
      <alignment horizontal="right" vertical="center" wrapText="1" indent="1"/>
    </xf>
    <xf numFmtId="43" fontId="2" fillId="0" borderId="14" xfId="0" applyNumberFormat="1" applyFont="1" applyFill="1" applyBorder="1" applyAlignment="1">
      <alignment horizontal="left" vertical="center" wrapText="1" indent="1"/>
    </xf>
    <xf numFmtId="43" fontId="2" fillId="0" borderId="10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left" vertical="center" wrapText="1" indent="1"/>
    </xf>
    <xf numFmtId="43" fontId="7" fillId="33" borderId="10" xfId="0" applyNumberFormat="1" applyFont="1" applyFill="1" applyBorder="1" applyAlignment="1">
      <alignment horizontal="right" vertical="center" wrapText="1" inden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 indent="1"/>
    </xf>
    <xf numFmtId="0" fontId="12" fillId="0" borderId="17" xfId="0" applyFont="1" applyFill="1" applyBorder="1" applyAlignment="1">
      <alignment horizontal="left" vertical="center" wrapText="1" indent="1"/>
    </xf>
    <xf numFmtId="0" fontId="12" fillId="0" borderId="22" xfId="0" applyFont="1" applyFill="1" applyBorder="1" applyAlignment="1">
      <alignment horizontal="left" vertical="center" wrapText="1" inden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 indent="1"/>
    </xf>
    <xf numFmtId="0" fontId="7" fillId="0" borderId="17" xfId="0" applyFont="1" applyFill="1" applyBorder="1" applyAlignment="1">
      <alignment horizontal="left" vertical="center" wrapText="1" indent="1"/>
    </xf>
    <xf numFmtId="0" fontId="7" fillId="0" borderId="22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2"/>
    </xf>
    <xf numFmtId="0" fontId="4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 indent="1"/>
    </xf>
    <xf numFmtId="0" fontId="13" fillId="0" borderId="17" xfId="0" applyFont="1" applyFill="1" applyBorder="1" applyAlignment="1">
      <alignment horizontal="left" vertical="center" wrapText="1" indent="1"/>
    </xf>
    <xf numFmtId="0" fontId="13" fillId="0" borderId="22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left" vertical="center" wrapText="1" indent="2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4" fillId="0" borderId="17" xfId="0" applyFont="1" applyFill="1" applyBorder="1" applyAlignment="1">
      <alignment horizontal="center" vertical="center" wrapText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[0] 2" xfId="48"/>
    <cellStyle name="Neutrale" xfId="49"/>
    <cellStyle name="Normale 2" xfId="50"/>
    <cellStyle name="Normale 3" xfId="51"/>
    <cellStyle name="Normale 4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93"/>
  <sheetViews>
    <sheetView tabSelected="1" view="pageLayout" zoomScale="120" zoomScaleNormal="120" zoomScalePageLayoutView="120" workbookViewId="0" topLeftCell="A1">
      <selection activeCell="F90" sqref="F90"/>
    </sheetView>
  </sheetViews>
  <sheetFormatPr defaultColWidth="9.140625" defaultRowHeight="15"/>
  <cols>
    <col min="1" max="1" width="0.71875" style="2" customWidth="1"/>
    <col min="2" max="2" width="13.7109375" style="2" customWidth="1"/>
    <col min="3" max="3" width="14.7109375" style="1" customWidth="1"/>
    <col min="4" max="4" width="54.7109375" style="1" customWidth="1"/>
    <col min="5" max="9" width="13.7109375" style="1" customWidth="1"/>
    <col min="10" max="10" width="33.28125" style="1" customWidth="1"/>
    <col min="11" max="16384" width="9.140625" style="1" customWidth="1"/>
  </cols>
  <sheetData>
    <row r="1" spans="2:9" s="2" customFormat="1" ht="16.5" customHeight="1">
      <c r="B1" s="100" t="s">
        <v>105</v>
      </c>
      <c r="C1" s="100"/>
      <c r="D1" s="100"/>
      <c r="E1" s="100"/>
      <c r="F1" s="100"/>
      <c r="G1" s="100"/>
      <c r="H1" s="100"/>
      <c r="I1" s="100"/>
    </row>
    <row r="2" spans="2:9" s="2" customFormat="1" ht="16.5" customHeight="1">
      <c r="B2" s="101" t="s">
        <v>31</v>
      </c>
      <c r="C2" s="101"/>
      <c r="D2" s="101"/>
      <c r="E2" s="101"/>
      <c r="F2" s="101"/>
      <c r="G2" s="101"/>
      <c r="H2" s="101"/>
      <c r="I2" s="101"/>
    </row>
    <row r="3" spans="2:9" s="2" customFormat="1" ht="16.5" customHeight="1">
      <c r="B3" s="40"/>
      <c r="C3" s="40"/>
      <c r="D3" s="12"/>
      <c r="E3" s="12"/>
      <c r="F3" s="12"/>
      <c r="G3" s="12"/>
      <c r="H3" s="12"/>
      <c r="I3" s="12"/>
    </row>
    <row r="4" spans="2:9" s="2" customFormat="1" ht="16.5" customHeight="1">
      <c r="B4" s="41"/>
      <c r="C4" s="41"/>
      <c r="D4" s="80" t="s">
        <v>4</v>
      </c>
      <c r="E4" s="77" t="s">
        <v>10</v>
      </c>
      <c r="F4" s="78"/>
      <c r="G4" s="79"/>
      <c r="H4" s="77" t="s">
        <v>11</v>
      </c>
      <c r="I4" s="79"/>
    </row>
    <row r="5" spans="2:13" s="2" customFormat="1" ht="16.5" customHeight="1">
      <c r="B5" s="41"/>
      <c r="C5" s="41"/>
      <c r="D5" s="81"/>
      <c r="E5" s="97" t="s">
        <v>102</v>
      </c>
      <c r="F5" s="98"/>
      <c r="G5" s="27" t="s">
        <v>9</v>
      </c>
      <c r="H5" s="19">
        <v>2020</v>
      </c>
      <c r="I5" s="19">
        <v>2021</v>
      </c>
      <c r="M5" s="1"/>
    </row>
    <row r="6" spans="2:13" ht="16.5" customHeight="1">
      <c r="B6" s="42"/>
      <c r="C6" s="43"/>
      <c r="D6" s="3" t="s">
        <v>3</v>
      </c>
      <c r="E6" s="44"/>
      <c r="F6" s="45"/>
      <c r="G6" s="46"/>
      <c r="H6" s="46"/>
      <c r="I6" s="46"/>
      <c r="J6" s="36" t="s">
        <v>106</v>
      </c>
      <c r="K6" s="2"/>
      <c r="L6" s="2"/>
      <c r="M6" s="2"/>
    </row>
    <row r="7" spans="2:13" ht="16.5" customHeight="1">
      <c r="B7" s="42"/>
      <c r="C7" s="43"/>
      <c r="D7" s="3" t="s">
        <v>2</v>
      </c>
      <c r="E7" s="47">
        <v>0</v>
      </c>
      <c r="F7" s="48">
        <v>0</v>
      </c>
      <c r="G7" s="49">
        <v>0</v>
      </c>
      <c r="H7" s="50"/>
      <c r="I7" s="51">
        <v>0</v>
      </c>
      <c r="J7" s="2"/>
      <c r="K7" s="2"/>
      <c r="L7" s="2"/>
      <c r="M7" s="2"/>
    </row>
    <row r="8" spans="2:9" s="2" customFormat="1" ht="16.5" customHeight="1">
      <c r="B8" s="42"/>
      <c r="C8" s="43"/>
      <c r="D8" s="3" t="s">
        <v>103</v>
      </c>
      <c r="E8" s="47">
        <v>0</v>
      </c>
      <c r="F8" s="48">
        <v>0</v>
      </c>
      <c r="G8" s="49">
        <f>E8-F8+E7</f>
        <v>0</v>
      </c>
      <c r="H8" s="52">
        <v>0</v>
      </c>
      <c r="I8" s="53">
        <v>0</v>
      </c>
    </row>
    <row r="9" spans="2:12" ht="24" customHeight="1">
      <c r="B9" s="42"/>
      <c r="C9" s="43"/>
      <c r="D9" s="3" t="s">
        <v>104</v>
      </c>
      <c r="E9" s="44"/>
      <c r="F9" s="45"/>
      <c r="G9" s="50"/>
      <c r="H9" s="50"/>
      <c r="I9" s="50"/>
      <c r="J9" s="39"/>
      <c r="K9" s="2"/>
      <c r="L9" s="2"/>
    </row>
    <row r="10" spans="2:13" s="2" customFormat="1" ht="16.5" customHeight="1">
      <c r="B10" s="42"/>
      <c r="C10" s="43"/>
      <c r="D10" s="20" t="s">
        <v>5</v>
      </c>
      <c r="E10" s="44"/>
      <c r="F10" s="45"/>
      <c r="G10" s="50"/>
      <c r="H10" s="50"/>
      <c r="I10" s="50"/>
      <c r="M10" s="1"/>
    </row>
    <row r="11" spans="2:9" s="2" customFormat="1" ht="16.5" customHeight="1">
      <c r="B11" s="42"/>
      <c r="C11" s="43"/>
      <c r="D11" s="3" t="s">
        <v>6</v>
      </c>
      <c r="E11" s="44"/>
      <c r="F11" s="45"/>
      <c r="G11" s="50"/>
      <c r="H11" s="50"/>
      <c r="I11" s="50"/>
    </row>
    <row r="12" spans="2:9" s="2" customFormat="1" ht="16.5" customHeight="1">
      <c r="B12" s="42"/>
      <c r="C12" s="43"/>
      <c r="D12" s="20" t="s">
        <v>5</v>
      </c>
      <c r="E12" s="44"/>
      <c r="F12" s="45"/>
      <c r="G12" s="50"/>
      <c r="H12" s="50"/>
      <c r="I12" s="50"/>
    </row>
    <row r="13" spans="2:13" ht="16.5" customHeight="1">
      <c r="B13" s="42"/>
      <c r="C13" s="42"/>
      <c r="D13" s="3" t="s">
        <v>40</v>
      </c>
      <c r="E13" s="37"/>
      <c r="F13" s="38"/>
      <c r="G13" s="54"/>
      <c r="H13" s="54">
        <f>217123.6-289172.85</f>
        <v>-72049.24999999997</v>
      </c>
      <c r="I13" s="54">
        <v>0</v>
      </c>
      <c r="J13" s="2"/>
      <c r="K13" s="2"/>
      <c r="L13" s="2"/>
      <c r="M13" s="2"/>
    </row>
    <row r="14" spans="2:9" s="2" customFormat="1" ht="16.5" customHeight="1">
      <c r="B14" s="42"/>
      <c r="C14" s="42"/>
      <c r="D14" s="55"/>
      <c r="E14" s="56"/>
      <c r="F14" s="56"/>
      <c r="G14" s="57"/>
      <c r="H14" s="58"/>
      <c r="I14" s="58"/>
    </row>
    <row r="15" spans="2:13" s="2" customFormat="1" ht="16.5" customHeight="1">
      <c r="B15" s="97" t="s">
        <v>89</v>
      </c>
      <c r="C15" s="97" t="s">
        <v>7</v>
      </c>
      <c r="D15" s="80" t="s">
        <v>4</v>
      </c>
      <c r="E15" s="77" t="s">
        <v>10</v>
      </c>
      <c r="F15" s="78"/>
      <c r="G15" s="79"/>
      <c r="H15" s="77" t="s">
        <v>11</v>
      </c>
      <c r="I15" s="79"/>
      <c r="J15" s="1"/>
      <c r="K15" s="1"/>
      <c r="L15" s="1"/>
      <c r="M15" s="1"/>
    </row>
    <row r="16" spans="2:9" s="2" customFormat="1" ht="16.5" customHeight="1">
      <c r="B16" s="99"/>
      <c r="C16" s="99"/>
      <c r="D16" s="81"/>
      <c r="E16" s="18" t="s">
        <v>8</v>
      </c>
      <c r="F16" s="27" t="s">
        <v>38</v>
      </c>
      <c r="G16" s="18" t="s">
        <v>9</v>
      </c>
      <c r="H16" s="19">
        <v>2020</v>
      </c>
      <c r="I16" s="19">
        <v>2021</v>
      </c>
    </row>
    <row r="17" spans="2:13" ht="16.5" customHeight="1">
      <c r="B17" s="59"/>
      <c r="C17" s="59"/>
      <c r="D17" s="60"/>
      <c r="E17" s="61"/>
      <c r="F17" s="60"/>
      <c r="G17" s="61" t="s">
        <v>0</v>
      </c>
      <c r="H17" s="62"/>
      <c r="I17" s="62" t="s">
        <v>0</v>
      </c>
      <c r="J17" s="2"/>
      <c r="K17" s="2"/>
      <c r="L17" s="2"/>
      <c r="M17" s="2"/>
    </row>
    <row r="18" spans="2:13" ht="16.5" customHeight="1">
      <c r="B18" s="63"/>
      <c r="C18" s="96" t="s">
        <v>34</v>
      </c>
      <c r="D18" s="96"/>
      <c r="E18" s="96"/>
      <c r="F18" s="96"/>
      <c r="G18" s="96"/>
      <c r="H18" s="96"/>
      <c r="I18" s="96"/>
      <c r="J18" s="2"/>
      <c r="K18" s="2"/>
      <c r="L18" s="2"/>
      <c r="M18" s="2"/>
    </row>
    <row r="19" spans="2:9" s="2" customFormat="1" ht="16.5" customHeight="1">
      <c r="B19" s="63"/>
      <c r="C19" s="85" t="s">
        <v>28</v>
      </c>
      <c r="D19" s="86"/>
      <c r="E19" s="86"/>
      <c r="F19" s="86"/>
      <c r="G19" s="86"/>
      <c r="H19" s="86"/>
      <c r="I19" s="87"/>
    </row>
    <row r="20" spans="2:9" s="2" customFormat="1" ht="16.5" customHeight="1">
      <c r="B20" s="63"/>
      <c r="C20" s="82" t="s">
        <v>29</v>
      </c>
      <c r="D20" s="83"/>
      <c r="E20" s="83"/>
      <c r="F20" s="83"/>
      <c r="G20" s="83"/>
      <c r="H20" s="83"/>
      <c r="I20" s="84"/>
    </row>
    <row r="21" spans="2:9" s="2" customFormat="1" ht="16.5" customHeight="1">
      <c r="B21" s="14" t="s">
        <v>87</v>
      </c>
      <c r="C21" s="17" t="s">
        <v>88</v>
      </c>
      <c r="D21" s="14" t="s">
        <v>44</v>
      </c>
      <c r="E21" s="64">
        <v>0</v>
      </c>
      <c r="F21" s="64">
        <v>0</v>
      </c>
      <c r="G21" s="47">
        <f>E21+F21</f>
        <v>0</v>
      </c>
      <c r="H21" s="47">
        <v>0</v>
      </c>
      <c r="I21" s="47">
        <v>0</v>
      </c>
    </row>
    <row r="22" spans="2:9" s="2" customFormat="1" ht="16.5" customHeight="1">
      <c r="B22" s="32"/>
      <c r="C22" s="32"/>
      <c r="D22" s="33"/>
      <c r="E22" s="65"/>
      <c r="F22" s="66">
        <f>SUM(F21)</f>
        <v>0</v>
      </c>
      <c r="G22" s="66">
        <f>SUM(G21)</f>
        <v>0</v>
      </c>
      <c r="H22" s="66">
        <f>SUM(H21)</f>
        <v>0</v>
      </c>
      <c r="I22" s="66">
        <f>SUM(I21)</f>
        <v>0</v>
      </c>
    </row>
    <row r="23" spans="2:13" ht="16.5" customHeight="1">
      <c r="B23" s="63"/>
      <c r="C23" s="82" t="s">
        <v>13</v>
      </c>
      <c r="D23" s="83"/>
      <c r="E23" s="83"/>
      <c r="F23" s="83"/>
      <c r="G23" s="83"/>
      <c r="H23" s="83"/>
      <c r="I23" s="84"/>
      <c r="J23" s="2"/>
      <c r="K23" s="2"/>
      <c r="L23" s="2"/>
      <c r="M23" s="2"/>
    </row>
    <row r="24" spans="2:9" s="2" customFormat="1" ht="16.5" customHeight="1">
      <c r="B24" s="17"/>
      <c r="C24" s="17" t="s">
        <v>14</v>
      </c>
      <c r="D24" s="14" t="s">
        <v>45</v>
      </c>
      <c r="E24" s="64">
        <v>141332.44</v>
      </c>
      <c r="F24" s="64">
        <v>385000</v>
      </c>
      <c r="G24" s="47">
        <f aca="true" t="shared" si="0" ref="G24:G30">E24+F24</f>
        <v>526332.44</v>
      </c>
      <c r="H24" s="47">
        <v>385000</v>
      </c>
      <c r="I24" s="47">
        <v>385000</v>
      </c>
    </row>
    <row r="25" spans="2:11" s="2" customFormat="1" ht="16.5" customHeight="1">
      <c r="B25" s="17"/>
      <c r="C25" s="17" t="s">
        <v>15</v>
      </c>
      <c r="D25" s="14" t="s">
        <v>46</v>
      </c>
      <c r="E25" s="64">
        <v>5000</v>
      </c>
      <c r="F25" s="64">
        <v>0</v>
      </c>
      <c r="G25" s="47">
        <f t="shared" si="0"/>
        <v>5000</v>
      </c>
      <c r="H25" s="47">
        <v>0</v>
      </c>
      <c r="I25" s="47">
        <v>0</v>
      </c>
      <c r="J25" s="4"/>
      <c r="K25" s="4"/>
    </row>
    <row r="26" spans="2:11" s="2" customFormat="1" ht="16.5" customHeight="1">
      <c r="B26" s="17"/>
      <c r="C26" s="17" t="s">
        <v>16</v>
      </c>
      <c r="D26" s="14" t="s">
        <v>47</v>
      </c>
      <c r="E26" s="64">
        <v>0</v>
      </c>
      <c r="F26" s="47">
        <v>0</v>
      </c>
      <c r="G26" s="47">
        <f t="shared" si="0"/>
        <v>0</v>
      </c>
      <c r="H26" s="47">
        <v>0</v>
      </c>
      <c r="I26" s="47">
        <v>0</v>
      </c>
      <c r="J26" s="6"/>
      <c r="K26" s="6"/>
    </row>
    <row r="27" spans="2:9" s="2" customFormat="1" ht="16.5" customHeight="1">
      <c r="B27" s="13"/>
      <c r="C27" s="13" t="s">
        <v>27</v>
      </c>
      <c r="D27" s="14" t="s">
        <v>50</v>
      </c>
      <c r="E27" s="64">
        <v>41600</v>
      </c>
      <c r="F27" s="64">
        <v>0</v>
      </c>
      <c r="G27" s="47">
        <f t="shared" si="0"/>
        <v>41600</v>
      </c>
      <c r="H27" s="47">
        <v>0</v>
      </c>
      <c r="I27" s="47">
        <v>0</v>
      </c>
    </row>
    <row r="28" spans="2:9" s="2" customFormat="1" ht="16.5" customHeight="1">
      <c r="B28" s="13"/>
      <c r="C28" s="13" t="s">
        <v>48</v>
      </c>
      <c r="D28" s="15" t="s">
        <v>49</v>
      </c>
      <c r="E28" s="64"/>
      <c r="F28" s="64">
        <v>0</v>
      </c>
      <c r="G28" s="47">
        <f t="shared" si="0"/>
        <v>0</v>
      </c>
      <c r="H28" s="47">
        <v>0</v>
      </c>
      <c r="I28" s="47">
        <v>0</v>
      </c>
    </row>
    <row r="29" spans="2:9" s="2" customFormat="1" ht="16.5" customHeight="1">
      <c r="B29" s="13"/>
      <c r="C29" s="13" t="s">
        <v>17</v>
      </c>
      <c r="D29" s="15" t="s">
        <v>43</v>
      </c>
      <c r="E29" s="64">
        <v>22000</v>
      </c>
      <c r="F29" s="64">
        <v>180000</v>
      </c>
      <c r="G29" s="47">
        <f t="shared" si="0"/>
        <v>202000</v>
      </c>
      <c r="H29" s="47">
        <v>0</v>
      </c>
      <c r="I29" s="47">
        <v>0</v>
      </c>
    </row>
    <row r="30" spans="2:9" s="2" customFormat="1" ht="16.5" customHeight="1">
      <c r="B30" s="13" t="s">
        <v>91</v>
      </c>
      <c r="C30" s="13" t="s">
        <v>90</v>
      </c>
      <c r="D30" s="15" t="s">
        <v>51</v>
      </c>
      <c r="E30" s="64">
        <v>0</v>
      </c>
      <c r="F30" s="64">
        <v>0</v>
      </c>
      <c r="G30" s="47">
        <f t="shared" si="0"/>
        <v>0</v>
      </c>
      <c r="H30" s="47">
        <v>0</v>
      </c>
      <c r="I30" s="47">
        <v>0</v>
      </c>
    </row>
    <row r="31" spans="2:9" s="2" customFormat="1" ht="16.5" customHeight="1">
      <c r="B31" s="32"/>
      <c r="C31" s="32"/>
      <c r="D31" s="33"/>
      <c r="E31" s="66">
        <f>SUM(E24:E30)</f>
        <v>209932.44</v>
      </c>
      <c r="F31" s="66">
        <f>SUM(F24:F30)</f>
        <v>565000</v>
      </c>
      <c r="G31" s="66">
        <f>SUM(G24:G30)</f>
        <v>774932.44</v>
      </c>
      <c r="H31" s="66">
        <f>SUM(H24:H30)</f>
        <v>385000</v>
      </c>
      <c r="I31" s="66">
        <f>SUM(I24:I30)</f>
        <v>385000</v>
      </c>
    </row>
    <row r="32" spans="2:9" s="2" customFormat="1" ht="16.5" customHeight="1">
      <c r="B32" s="63"/>
      <c r="C32" s="85" t="s">
        <v>30</v>
      </c>
      <c r="D32" s="86"/>
      <c r="E32" s="86"/>
      <c r="F32" s="86"/>
      <c r="G32" s="86"/>
      <c r="H32" s="86"/>
      <c r="I32" s="87"/>
    </row>
    <row r="33" spans="2:9" s="2" customFormat="1" ht="16.5" customHeight="1">
      <c r="B33" s="63"/>
      <c r="C33" s="82" t="s">
        <v>59</v>
      </c>
      <c r="D33" s="83"/>
      <c r="E33" s="83"/>
      <c r="F33" s="83"/>
      <c r="G33" s="83"/>
      <c r="H33" s="83"/>
      <c r="I33" s="84"/>
    </row>
    <row r="34" spans="2:9" s="2" customFormat="1" ht="16.5" customHeight="1">
      <c r="B34" s="13" t="s">
        <v>92</v>
      </c>
      <c r="C34" s="13" t="s">
        <v>93</v>
      </c>
      <c r="D34" s="15" t="s">
        <v>60</v>
      </c>
      <c r="E34" s="47"/>
      <c r="F34" s="47">
        <v>0</v>
      </c>
      <c r="G34" s="47">
        <f>E34+F34</f>
        <v>0</v>
      </c>
      <c r="H34" s="47">
        <v>0</v>
      </c>
      <c r="I34" s="47">
        <v>0</v>
      </c>
    </row>
    <row r="35" spans="2:9" s="2" customFormat="1" ht="16.5" customHeight="1">
      <c r="B35" s="32"/>
      <c r="C35" s="32"/>
      <c r="D35" s="33"/>
      <c r="E35" s="66">
        <f>SUM(E34)</f>
        <v>0</v>
      </c>
      <c r="F35" s="66">
        <f>SUM(F34)</f>
        <v>0</v>
      </c>
      <c r="G35" s="66">
        <f>SUM(G34)</f>
        <v>0</v>
      </c>
      <c r="H35" s="66">
        <f>SUM(H34)</f>
        <v>0</v>
      </c>
      <c r="I35" s="66">
        <f>SUM(I34)</f>
        <v>0</v>
      </c>
    </row>
    <row r="36" spans="2:9" s="2" customFormat="1" ht="16.5" customHeight="1">
      <c r="B36" s="22"/>
      <c r="C36" s="22"/>
      <c r="D36" s="30" t="s">
        <v>35</v>
      </c>
      <c r="E36" s="67">
        <f>E31+E35</f>
        <v>209932.44</v>
      </c>
      <c r="F36" s="67">
        <f>F35+F31+F22</f>
        <v>565000</v>
      </c>
      <c r="G36" s="67">
        <f>G35+G31+G22</f>
        <v>774932.44</v>
      </c>
      <c r="H36" s="67">
        <f>H35+H31+H22</f>
        <v>385000</v>
      </c>
      <c r="I36" s="67">
        <f>I35+I31+I22</f>
        <v>385000</v>
      </c>
    </row>
    <row r="37" spans="2:9" s="2" customFormat="1" ht="16.5" customHeight="1">
      <c r="B37" s="26"/>
      <c r="C37" s="26"/>
      <c r="D37" s="6"/>
      <c r="E37" s="68"/>
      <c r="F37" s="68"/>
      <c r="G37" s="69">
        <f>E36+F36</f>
        <v>774932.44</v>
      </c>
      <c r="H37" s="68"/>
      <c r="I37" s="68"/>
    </row>
    <row r="38" spans="2:9" s="2" customFormat="1" ht="16.5" customHeight="1">
      <c r="B38" s="63"/>
      <c r="C38" s="92" t="s">
        <v>61</v>
      </c>
      <c r="D38" s="92"/>
      <c r="E38" s="92"/>
      <c r="F38" s="92"/>
      <c r="G38" s="92"/>
      <c r="H38" s="92"/>
      <c r="I38" s="92"/>
    </row>
    <row r="39" spans="2:9" s="2" customFormat="1" ht="16.5" customHeight="1">
      <c r="B39" s="63"/>
      <c r="C39" s="102" t="s">
        <v>62</v>
      </c>
      <c r="D39" s="102"/>
      <c r="E39" s="102"/>
      <c r="F39" s="102"/>
      <c r="G39" s="102"/>
      <c r="H39" s="102"/>
      <c r="I39" s="102"/>
    </row>
    <row r="40" spans="2:9" s="2" customFormat="1" ht="16.5" customHeight="1">
      <c r="B40" s="63"/>
      <c r="C40" s="82" t="s">
        <v>63</v>
      </c>
      <c r="D40" s="83"/>
      <c r="E40" s="83"/>
      <c r="F40" s="83"/>
      <c r="G40" s="83"/>
      <c r="H40" s="83"/>
      <c r="I40" s="84"/>
    </row>
    <row r="41" spans="2:11" s="2" customFormat="1" ht="16.5" customHeight="1">
      <c r="B41" s="3"/>
      <c r="C41" s="3" t="s">
        <v>26</v>
      </c>
      <c r="D41" s="16" t="s">
        <v>52</v>
      </c>
      <c r="E41" s="64">
        <v>9174</v>
      </c>
      <c r="F41" s="64">
        <v>160000</v>
      </c>
      <c r="G41" s="47">
        <f>E41+F41</f>
        <v>169174</v>
      </c>
      <c r="H41" s="64">
        <v>100000</v>
      </c>
      <c r="I41" s="64">
        <v>100000</v>
      </c>
      <c r="J41" s="4"/>
      <c r="K41" s="4"/>
    </row>
    <row r="42" spans="2:9" s="2" customFormat="1" ht="16.5" customHeight="1">
      <c r="B42" s="3" t="s">
        <v>94</v>
      </c>
      <c r="C42" s="3" t="s">
        <v>95</v>
      </c>
      <c r="D42" s="16" t="s">
        <v>64</v>
      </c>
      <c r="E42" s="64">
        <v>69066.41</v>
      </c>
      <c r="F42" s="64">
        <v>140000</v>
      </c>
      <c r="G42" s="47">
        <f>E42+F42</f>
        <v>209066.41</v>
      </c>
      <c r="H42" s="54">
        <v>120000</v>
      </c>
      <c r="I42" s="54">
        <v>120000</v>
      </c>
    </row>
    <row r="43" spans="2:9" s="2" customFormat="1" ht="16.5" customHeight="1">
      <c r="B43" s="32"/>
      <c r="C43" s="32"/>
      <c r="D43" s="33"/>
      <c r="E43" s="66">
        <f>SUM(E41:E42)</f>
        <v>78240.41</v>
      </c>
      <c r="F43" s="66">
        <f>SUM(F41:F42)</f>
        <v>300000</v>
      </c>
      <c r="G43" s="66">
        <f>SUM(G41:G42)</f>
        <v>378240.41000000003</v>
      </c>
      <c r="H43" s="66">
        <f>SUM(H41:H42)</f>
        <v>220000</v>
      </c>
      <c r="I43" s="66">
        <f>SUM(I41:I42)</f>
        <v>220000</v>
      </c>
    </row>
    <row r="44" spans="2:9" s="2" customFormat="1" ht="16.5" customHeight="1">
      <c r="B44" s="63"/>
      <c r="C44" s="82" t="s">
        <v>65</v>
      </c>
      <c r="D44" s="83"/>
      <c r="E44" s="83"/>
      <c r="F44" s="83"/>
      <c r="G44" s="83"/>
      <c r="H44" s="83"/>
      <c r="I44" s="84"/>
    </row>
    <row r="45" spans="2:9" s="2" customFormat="1" ht="16.5" customHeight="1">
      <c r="B45" s="3"/>
      <c r="C45" s="3" t="s">
        <v>32</v>
      </c>
      <c r="D45" s="16" t="s">
        <v>12</v>
      </c>
      <c r="E45" s="70">
        <v>0</v>
      </c>
      <c r="F45" s="64">
        <v>2000</v>
      </c>
      <c r="G45" s="47">
        <f>E45+F45</f>
        <v>2000</v>
      </c>
      <c r="H45" s="54">
        <v>2000</v>
      </c>
      <c r="I45" s="54">
        <v>2000</v>
      </c>
    </row>
    <row r="46" spans="2:9" s="2" customFormat="1" ht="16.5" customHeight="1">
      <c r="B46" s="32"/>
      <c r="C46" s="32"/>
      <c r="D46" s="33"/>
      <c r="E46" s="66">
        <f>SUM(E44:E45)</f>
        <v>0</v>
      </c>
      <c r="F46" s="66">
        <f>SUM(F44:F45)</f>
        <v>2000</v>
      </c>
      <c r="G46" s="66">
        <f>SUM(G44:G45)</f>
        <v>2000</v>
      </c>
      <c r="H46" s="66">
        <f>SUM(H44:H45)</f>
        <v>2000</v>
      </c>
      <c r="I46" s="66">
        <f>SUM(I44:I45)</f>
        <v>2000</v>
      </c>
    </row>
    <row r="47" spans="2:9" s="2" customFormat="1" ht="16.5" customHeight="1">
      <c r="B47" s="63"/>
      <c r="C47" s="82" t="s">
        <v>66</v>
      </c>
      <c r="D47" s="83"/>
      <c r="E47" s="83"/>
      <c r="F47" s="83"/>
      <c r="G47" s="83"/>
      <c r="H47" s="83"/>
      <c r="I47" s="84"/>
    </row>
    <row r="48" spans="2:9" s="2" customFormat="1" ht="16.5" customHeight="1">
      <c r="B48" s="3"/>
      <c r="C48" s="3" t="s">
        <v>67</v>
      </c>
      <c r="D48" s="16" t="s">
        <v>68</v>
      </c>
      <c r="E48" s="70">
        <v>0</v>
      </c>
      <c r="F48" s="64">
        <v>2000</v>
      </c>
      <c r="G48" s="47">
        <f>E48+F48</f>
        <v>2000</v>
      </c>
      <c r="H48" s="54">
        <v>3000</v>
      </c>
      <c r="I48" s="54">
        <v>3000</v>
      </c>
    </row>
    <row r="49" spans="2:9" s="2" customFormat="1" ht="16.5" customHeight="1">
      <c r="B49" s="3"/>
      <c r="C49" s="3" t="s">
        <v>69</v>
      </c>
      <c r="D49" s="16" t="s">
        <v>70</v>
      </c>
      <c r="E49" s="70">
        <v>0</v>
      </c>
      <c r="F49" s="64">
        <v>2000</v>
      </c>
      <c r="G49" s="47">
        <f>E49+F49</f>
        <v>2000</v>
      </c>
      <c r="H49" s="54">
        <v>3000</v>
      </c>
      <c r="I49" s="54">
        <v>3000</v>
      </c>
    </row>
    <row r="50" spans="2:9" s="2" customFormat="1" ht="16.5" customHeight="1">
      <c r="B50" s="3"/>
      <c r="C50" s="3" t="s">
        <v>71</v>
      </c>
      <c r="D50" s="16" t="s">
        <v>72</v>
      </c>
      <c r="E50" s="70">
        <v>0</v>
      </c>
      <c r="F50" s="64">
        <v>4000</v>
      </c>
      <c r="G50" s="47">
        <f>E50+F50</f>
        <v>4000</v>
      </c>
      <c r="H50" s="54">
        <v>3000</v>
      </c>
      <c r="I50" s="54">
        <v>3000</v>
      </c>
    </row>
    <row r="51" spans="2:9" s="2" customFormat="1" ht="16.5" customHeight="1">
      <c r="B51" s="3"/>
      <c r="C51" s="3" t="s">
        <v>73</v>
      </c>
      <c r="D51" s="16" t="s">
        <v>74</v>
      </c>
      <c r="E51" s="70">
        <v>0</v>
      </c>
      <c r="F51" s="64">
        <v>1000</v>
      </c>
      <c r="G51" s="47">
        <f>E51+F51</f>
        <v>1000</v>
      </c>
      <c r="H51" s="54">
        <v>1000</v>
      </c>
      <c r="I51" s="54">
        <v>1000</v>
      </c>
    </row>
    <row r="52" spans="2:9" s="2" customFormat="1" ht="16.5" customHeight="1">
      <c r="B52" s="32"/>
      <c r="C52" s="32"/>
      <c r="D52" s="33"/>
      <c r="E52" s="66">
        <f>SUM(E50:E51)</f>
        <v>0</v>
      </c>
      <c r="F52" s="66">
        <f>SUM(F48:F51)</f>
        <v>9000</v>
      </c>
      <c r="G52" s="66">
        <f>SUM(G48:G51)</f>
        <v>9000</v>
      </c>
      <c r="H52" s="66">
        <f>SUM(H48:H51)</f>
        <v>10000</v>
      </c>
      <c r="I52" s="66">
        <f>SUM(I48:I51)</f>
        <v>10000</v>
      </c>
    </row>
    <row r="53" spans="2:9" s="2" customFormat="1" ht="16.5" customHeight="1">
      <c r="B53" s="63"/>
      <c r="C53" s="82" t="s">
        <v>75</v>
      </c>
      <c r="D53" s="83"/>
      <c r="E53" s="83"/>
      <c r="F53" s="83"/>
      <c r="G53" s="83"/>
      <c r="H53" s="83"/>
      <c r="I53" s="84"/>
    </row>
    <row r="54" spans="2:9" s="2" customFormat="1" ht="16.5" customHeight="1">
      <c r="B54" s="3"/>
      <c r="C54" s="3" t="s">
        <v>33</v>
      </c>
      <c r="D54" s="16" t="s">
        <v>41</v>
      </c>
      <c r="E54" s="70">
        <v>0</v>
      </c>
      <c r="F54" s="64">
        <v>2000</v>
      </c>
      <c r="G54" s="47">
        <f>E54+F54</f>
        <v>2000</v>
      </c>
      <c r="H54" s="54">
        <v>300</v>
      </c>
      <c r="I54" s="54">
        <v>300</v>
      </c>
    </row>
    <row r="55" spans="2:9" s="2" customFormat="1" ht="16.5" customHeight="1">
      <c r="B55" s="32"/>
      <c r="C55" s="32"/>
      <c r="D55" s="33"/>
      <c r="E55" s="66">
        <f>SUM(E53:E54)</f>
        <v>0</v>
      </c>
      <c r="F55" s="66">
        <f>SUM(F54)</f>
        <v>2000</v>
      </c>
      <c r="G55" s="66">
        <f>SUM(G54)</f>
        <v>2000</v>
      </c>
      <c r="H55" s="66">
        <f>SUM(H54)</f>
        <v>300</v>
      </c>
      <c r="I55" s="66">
        <f>SUM(I54)</f>
        <v>300</v>
      </c>
    </row>
    <row r="56" spans="2:9" s="2" customFormat="1" ht="16.5" customHeight="1">
      <c r="B56" s="63"/>
      <c r="C56" s="82" t="s">
        <v>76</v>
      </c>
      <c r="D56" s="83"/>
      <c r="E56" s="83"/>
      <c r="F56" s="83"/>
      <c r="G56" s="83"/>
      <c r="H56" s="83"/>
      <c r="I56" s="84"/>
    </row>
    <row r="57" spans="2:9" s="2" customFormat="1" ht="16.5" customHeight="1">
      <c r="B57" s="3" t="s">
        <v>96</v>
      </c>
      <c r="C57" s="3" t="s">
        <v>97</v>
      </c>
      <c r="D57" s="16" t="s">
        <v>53</v>
      </c>
      <c r="E57" s="70"/>
      <c r="F57" s="47">
        <v>2000</v>
      </c>
      <c r="G57" s="47">
        <f>E57+F57</f>
        <v>2000</v>
      </c>
      <c r="H57" s="54">
        <v>2000</v>
      </c>
      <c r="I57" s="54">
        <v>2000</v>
      </c>
    </row>
    <row r="58" spans="2:9" s="2" customFormat="1" ht="16.5" customHeight="1">
      <c r="B58" s="32"/>
      <c r="C58" s="32"/>
      <c r="D58" s="33"/>
      <c r="E58" s="66">
        <f>SUM(E56:E57)</f>
        <v>0</v>
      </c>
      <c r="F58" s="66">
        <f>SUM(F56:F57)</f>
        <v>2000</v>
      </c>
      <c r="G58" s="66">
        <f>SUM(G56:G57)</f>
        <v>2000</v>
      </c>
      <c r="H58" s="66">
        <f>SUM(H56:H57)</f>
        <v>2000</v>
      </c>
      <c r="I58" s="66">
        <f>SUM(I56:I57)</f>
        <v>2000</v>
      </c>
    </row>
    <row r="59" spans="2:9" s="2" customFormat="1" ht="16.5" customHeight="1">
      <c r="B59" s="22"/>
      <c r="C59" s="22"/>
      <c r="D59" s="30" t="s">
        <v>36</v>
      </c>
      <c r="E59" s="71">
        <f>E58+E55+E52+E46+E43</f>
        <v>78240.41</v>
      </c>
      <c r="F59" s="71">
        <f>F58+F55+F52+F46+F43</f>
        <v>315000</v>
      </c>
      <c r="G59" s="71">
        <f>G58+G55+G52+G46+G43</f>
        <v>393240.41000000003</v>
      </c>
      <c r="H59" s="71">
        <f>H58+H55+H52+H46+H43</f>
        <v>234300</v>
      </c>
      <c r="I59" s="71">
        <f>I58+I55+I52+I46+I43</f>
        <v>234300</v>
      </c>
    </row>
    <row r="60" spans="2:9" s="2" customFormat="1" ht="16.5" customHeight="1">
      <c r="B60" s="63"/>
      <c r="C60" s="92"/>
      <c r="D60" s="92"/>
      <c r="E60" s="92"/>
      <c r="F60" s="92"/>
      <c r="G60" s="92"/>
      <c r="H60" s="92"/>
      <c r="I60" s="92"/>
    </row>
    <row r="61" spans="2:9" s="2" customFormat="1" ht="16.5" customHeight="1">
      <c r="B61" s="63"/>
      <c r="C61" s="91"/>
      <c r="D61" s="91"/>
      <c r="E61" s="91"/>
      <c r="F61" s="91"/>
      <c r="G61" s="69">
        <f>E59+F59</f>
        <v>393240.41000000003</v>
      </c>
      <c r="H61" s="35"/>
      <c r="I61" s="34"/>
    </row>
    <row r="62" spans="2:9" s="2" customFormat="1" ht="16.5" customHeight="1">
      <c r="B62" s="63"/>
      <c r="C62" s="92" t="s">
        <v>77</v>
      </c>
      <c r="D62" s="92"/>
      <c r="E62" s="92"/>
      <c r="F62" s="92"/>
      <c r="G62" s="92"/>
      <c r="H62" s="92"/>
      <c r="I62" s="92"/>
    </row>
    <row r="63" spans="2:9" s="2" customFormat="1" ht="16.5" customHeight="1">
      <c r="B63" s="63"/>
      <c r="C63" s="92" t="s">
        <v>78</v>
      </c>
      <c r="D63" s="92"/>
      <c r="E63" s="92"/>
      <c r="F63" s="92"/>
      <c r="G63" s="92"/>
      <c r="H63" s="92"/>
      <c r="I63" s="92"/>
    </row>
    <row r="64" spans="2:11" s="2" customFormat="1" ht="16.5" customHeight="1">
      <c r="B64" s="63"/>
      <c r="C64" s="93" t="s">
        <v>79</v>
      </c>
      <c r="D64" s="94"/>
      <c r="E64" s="94"/>
      <c r="F64" s="94"/>
      <c r="G64" s="94"/>
      <c r="H64" s="94"/>
      <c r="I64" s="95"/>
      <c r="J64" s="4"/>
      <c r="K64" s="4"/>
    </row>
    <row r="65" spans="2:11" s="2" customFormat="1" ht="16.5" customHeight="1">
      <c r="B65" s="63"/>
      <c r="C65" s="88" t="s">
        <v>80</v>
      </c>
      <c r="D65" s="89"/>
      <c r="E65" s="89"/>
      <c r="F65" s="89"/>
      <c r="G65" s="89"/>
      <c r="H65" s="89"/>
      <c r="I65" s="90"/>
      <c r="J65" s="6"/>
      <c r="K65" s="6"/>
    </row>
    <row r="66" spans="2:9" s="2" customFormat="1" ht="16.5" customHeight="1">
      <c r="B66" s="3"/>
      <c r="C66" s="3" t="s">
        <v>42</v>
      </c>
      <c r="D66" s="21" t="s">
        <v>54</v>
      </c>
      <c r="E66" s="72">
        <v>0</v>
      </c>
      <c r="F66" s="73">
        <v>0</v>
      </c>
      <c r="G66" s="49">
        <f>E66+F66</f>
        <v>0</v>
      </c>
      <c r="H66" s="74">
        <v>0</v>
      </c>
      <c r="I66" s="74">
        <v>0</v>
      </c>
    </row>
    <row r="67" spans="2:9" s="2" customFormat="1" ht="16.5" customHeight="1">
      <c r="B67" s="32"/>
      <c r="C67" s="32"/>
      <c r="D67" s="33"/>
      <c r="E67" s="65">
        <f>SUM(E66)</f>
        <v>0</v>
      </c>
      <c r="F67" s="65">
        <f>SUM(F66)</f>
        <v>0</v>
      </c>
      <c r="G67" s="65">
        <f>SUM(G66)</f>
        <v>0</v>
      </c>
      <c r="H67" s="65">
        <f>SUM(H66)</f>
        <v>0</v>
      </c>
      <c r="I67" s="65">
        <f>SUM(I66)</f>
        <v>0</v>
      </c>
    </row>
    <row r="68" spans="2:13" s="2" customFormat="1" ht="16.5" customHeight="1">
      <c r="B68" s="63"/>
      <c r="C68" s="88" t="s">
        <v>18</v>
      </c>
      <c r="D68" s="89"/>
      <c r="E68" s="89"/>
      <c r="F68" s="89"/>
      <c r="G68" s="89"/>
      <c r="H68" s="89"/>
      <c r="I68" s="90"/>
      <c r="J68" s="1"/>
      <c r="K68" s="1"/>
      <c r="L68" s="1"/>
      <c r="M68" s="1"/>
    </row>
    <row r="69" spans="2:13" s="2" customFormat="1" ht="16.5" customHeight="1">
      <c r="B69" s="63"/>
      <c r="C69" s="82" t="s">
        <v>19</v>
      </c>
      <c r="D69" s="83"/>
      <c r="E69" s="83"/>
      <c r="F69" s="83"/>
      <c r="G69" s="83"/>
      <c r="H69" s="83"/>
      <c r="I69" s="84"/>
      <c r="J69" s="1"/>
      <c r="K69" s="1"/>
      <c r="L69" s="1"/>
      <c r="M69" s="1"/>
    </row>
    <row r="70" spans="2:13" s="2" customFormat="1" ht="16.5" customHeight="1">
      <c r="B70" s="17"/>
      <c r="C70" s="17" t="s">
        <v>20</v>
      </c>
      <c r="D70" s="14" t="s">
        <v>81</v>
      </c>
      <c r="E70" s="72"/>
      <c r="F70" s="73">
        <v>0</v>
      </c>
      <c r="G70" s="49">
        <f>E70+F70</f>
        <v>0</v>
      </c>
      <c r="H70" s="74">
        <v>0</v>
      </c>
      <c r="I70" s="74">
        <v>0</v>
      </c>
      <c r="J70" s="1"/>
      <c r="K70" s="1"/>
      <c r="L70" s="1"/>
      <c r="M70" s="1"/>
    </row>
    <row r="71" spans="2:13" s="2" customFormat="1" ht="16.5" customHeight="1">
      <c r="B71" s="32"/>
      <c r="C71" s="32"/>
      <c r="D71" s="33"/>
      <c r="E71" s="65">
        <f>SUM(E70)</f>
        <v>0</v>
      </c>
      <c r="F71" s="65">
        <f>SUM(F70)</f>
        <v>0</v>
      </c>
      <c r="G71" s="65">
        <f>SUM(G70)</f>
        <v>0</v>
      </c>
      <c r="H71" s="65">
        <f>SUM(H70)</f>
        <v>0</v>
      </c>
      <c r="I71" s="65">
        <f>SUM(I70)</f>
        <v>0</v>
      </c>
      <c r="J71" s="1"/>
      <c r="K71" s="1"/>
      <c r="L71" s="1"/>
      <c r="M71" s="1"/>
    </row>
    <row r="72" spans="2:13" s="2" customFormat="1" ht="16.5" customHeight="1">
      <c r="B72" s="63"/>
      <c r="C72" s="82" t="s">
        <v>21</v>
      </c>
      <c r="D72" s="83"/>
      <c r="E72" s="83"/>
      <c r="F72" s="83"/>
      <c r="G72" s="83"/>
      <c r="H72" s="83"/>
      <c r="I72" s="84"/>
      <c r="J72" s="1"/>
      <c r="K72" s="1"/>
      <c r="L72" s="1"/>
      <c r="M72" s="1"/>
    </row>
    <row r="73" spans="2:13" s="2" customFormat="1" ht="16.5" customHeight="1">
      <c r="B73" s="13"/>
      <c r="C73" s="13" t="s">
        <v>22</v>
      </c>
      <c r="D73" s="14" t="s">
        <v>82</v>
      </c>
      <c r="E73" s="70">
        <v>0</v>
      </c>
      <c r="F73" s="75">
        <v>0</v>
      </c>
      <c r="G73" s="49">
        <f>E73+F73</f>
        <v>0</v>
      </c>
      <c r="H73" s="74">
        <v>0</v>
      </c>
      <c r="I73" s="74">
        <v>0</v>
      </c>
      <c r="J73" s="1"/>
      <c r="K73" s="1"/>
      <c r="L73" s="1"/>
      <c r="M73" s="1"/>
    </row>
    <row r="74" spans="2:13" s="2" customFormat="1" ht="16.5" customHeight="1">
      <c r="B74" s="32"/>
      <c r="C74" s="32"/>
      <c r="D74" s="33"/>
      <c r="E74" s="65">
        <f>SUM(E73)</f>
        <v>0</v>
      </c>
      <c r="F74" s="65">
        <f>SUM(F73)</f>
        <v>0</v>
      </c>
      <c r="G74" s="65">
        <f>SUM(G73)</f>
        <v>0</v>
      </c>
      <c r="H74" s="65">
        <f>SUM(H73)</f>
        <v>0</v>
      </c>
      <c r="I74" s="65">
        <f>SUM(I73)</f>
        <v>0</v>
      </c>
      <c r="J74" s="1"/>
      <c r="K74" s="1"/>
      <c r="L74" s="1"/>
      <c r="M74" s="1"/>
    </row>
    <row r="75" spans="2:13" s="2" customFormat="1" ht="16.5" customHeight="1">
      <c r="B75" s="63"/>
      <c r="C75" s="82" t="s">
        <v>83</v>
      </c>
      <c r="D75" s="83"/>
      <c r="E75" s="83"/>
      <c r="F75" s="83"/>
      <c r="G75" s="83"/>
      <c r="H75" s="83"/>
      <c r="I75" s="84"/>
      <c r="J75" s="1"/>
      <c r="K75" s="1"/>
      <c r="L75" s="1"/>
      <c r="M75" s="1"/>
    </row>
    <row r="76" spans="2:16" s="2" customFormat="1" ht="16.5" customHeight="1">
      <c r="B76" s="3" t="s">
        <v>98</v>
      </c>
      <c r="C76" s="3" t="s">
        <v>99</v>
      </c>
      <c r="D76" s="14" t="s">
        <v>55</v>
      </c>
      <c r="E76" s="74">
        <v>0</v>
      </c>
      <c r="F76" s="74">
        <v>0</v>
      </c>
      <c r="G76" s="74">
        <f>E76+F76</f>
        <v>0</v>
      </c>
      <c r="H76" s="74">
        <v>0</v>
      </c>
      <c r="I76" s="74">
        <v>0</v>
      </c>
      <c r="J76" s="1"/>
      <c r="K76" s="1"/>
      <c r="L76" s="1"/>
      <c r="M76" s="1"/>
      <c r="N76" s="1"/>
      <c r="O76" s="1"/>
      <c r="P76" s="1"/>
    </row>
    <row r="77" spans="2:9" ht="16.5" customHeight="1">
      <c r="B77" s="32"/>
      <c r="C77" s="32"/>
      <c r="D77" s="33"/>
      <c r="E77" s="65">
        <f>SUM(E76)</f>
        <v>0</v>
      </c>
      <c r="F77" s="65">
        <f>SUM(F76)</f>
        <v>0</v>
      </c>
      <c r="G77" s="65">
        <f>SUM(G76)</f>
        <v>0</v>
      </c>
      <c r="H77" s="65">
        <f>SUM(H76)</f>
        <v>0</v>
      </c>
      <c r="I77" s="65">
        <f>SUM(I76)</f>
        <v>0</v>
      </c>
    </row>
    <row r="78" spans="2:9" ht="16.5" customHeight="1">
      <c r="B78" s="63"/>
      <c r="C78" s="88" t="s">
        <v>23</v>
      </c>
      <c r="D78" s="89"/>
      <c r="E78" s="89"/>
      <c r="F78" s="89"/>
      <c r="G78" s="89"/>
      <c r="H78" s="89"/>
      <c r="I78" s="90"/>
    </row>
    <row r="79" spans="2:9" ht="16.5" customHeight="1">
      <c r="B79" s="63"/>
      <c r="C79" s="82" t="s">
        <v>84</v>
      </c>
      <c r="D79" s="83"/>
      <c r="E79" s="83"/>
      <c r="F79" s="83"/>
      <c r="G79" s="83"/>
      <c r="H79" s="83"/>
      <c r="I79" s="84"/>
    </row>
    <row r="80" spans="2:9" ht="16.5" customHeight="1">
      <c r="B80" s="13"/>
      <c r="C80" s="13" t="s">
        <v>24</v>
      </c>
      <c r="D80" s="14" t="s">
        <v>85</v>
      </c>
      <c r="E80" s="70">
        <v>0</v>
      </c>
      <c r="F80" s="75">
        <v>0</v>
      </c>
      <c r="G80" s="74">
        <f>E80+F80</f>
        <v>0</v>
      </c>
      <c r="H80" s="74">
        <v>0</v>
      </c>
      <c r="I80" s="74">
        <v>0</v>
      </c>
    </row>
    <row r="81" spans="2:9" ht="16.5" customHeight="1">
      <c r="B81" s="32"/>
      <c r="C81" s="32"/>
      <c r="D81" s="33"/>
      <c r="E81" s="65">
        <f>SUM(E80)</f>
        <v>0</v>
      </c>
      <c r="F81" s="65">
        <f>SUM(F80)</f>
        <v>0</v>
      </c>
      <c r="G81" s="65">
        <f>SUM(G80)</f>
        <v>0</v>
      </c>
      <c r="H81" s="65">
        <f>SUM(H80)</f>
        <v>0</v>
      </c>
      <c r="I81" s="65">
        <f>SUM(I80)</f>
        <v>0</v>
      </c>
    </row>
    <row r="82" spans="2:9" ht="16.5" customHeight="1">
      <c r="B82" s="63"/>
      <c r="C82" s="82" t="s">
        <v>86</v>
      </c>
      <c r="D82" s="83"/>
      <c r="E82" s="83"/>
      <c r="F82" s="83"/>
      <c r="G82" s="83"/>
      <c r="H82" s="83"/>
      <c r="I82" s="84"/>
    </row>
    <row r="83" spans="2:9" ht="16.5" customHeight="1">
      <c r="B83" s="17"/>
      <c r="C83" s="17" t="s">
        <v>25</v>
      </c>
      <c r="D83" s="14" t="s">
        <v>56</v>
      </c>
      <c r="E83" s="70">
        <v>0</v>
      </c>
      <c r="F83" s="75">
        <v>0</v>
      </c>
      <c r="G83" s="49">
        <f>E83+F83</f>
        <v>0</v>
      </c>
      <c r="H83" s="74">
        <v>0</v>
      </c>
      <c r="I83" s="74">
        <v>0</v>
      </c>
    </row>
    <row r="84" spans="2:9" ht="16.5" customHeight="1">
      <c r="B84" s="32"/>
      <c r="C84" s="32"/>
      <c r="D84" s="33"/>
      <c r="E84" s="65">
        <f>SUM(E83)</f>
        <v>0</v>
      </c>
      <c r="F84" s="65">
        <f>SUM(F83)</f>
        <v>0</v>
      </c>
      <c r="G84" s="65">
        <f>SUM(G83)</f>
        <v>0</v>
      </c>
      <c r="H84" s="65">
        <f>SUM(H83)</f>
        <v>0</v>
      </c>
      <c r="I84" s="65">
        <f>SUM(I83)</f>
        <v>0</v>
      </c>
    </row>
    <row r="85" spans="2:9" ht="16.5" customHeight="1">
      <c r="B85" s="63"/>
      <c r="C85" s="82" t="s">
        <v>57</v>
      </c>
      <c r="D85" s="83"/>
      <c r="E85" s="83"/>
      <c r="F85" s="83"/>
      <c r="G85" s="83"/>
      <c r="H85" s="83"/>
      <c r="I85" s="84"/>
    </row>
    <row r="86" spans="2:9" ht="16.5" customHeight="1">
      <c r="B86" s="13" t="s">
        <v>100</v>
      </c>
      <c r="C86" s="13" t="s">
        <v>101</v>
      </c>
      <c r="D86" s="14" t="s">
        <v>58</v>
      </c>
      <c r="E86" s="70">
        <v>0</v>
      </c>
      <c r="F86" s="75">
        <v>0</v>
      </c>
      <c r="G86" s="74">
        <f>E86+F86</f>
        <v>0</v>
      </c>
      <c r="H86" s="74">
        <v>0</v>
      </c>
      <c r="I86" s="74">
        <v>0</v>
      </c>
    </row>
    <row r="87" spans="2:9" ht="16.5" customHeight="1">
      <c r="B87" s="32"/>
      <c r="C87" s="32"/>
      <c r="D87" s="33"/>
      <c r="E87" s="65">
        <f>SUM(E86)</f>
        <v>0</v>
      </c>
      <c r="F87" s="65">
        <f>SUM(F86)</f>
        <v>0</v>
      </c>
      <c r="G87" s="65">
        <f>SUM(G86)</f>
        <v>0</v>
      </c>
      <c r="H87" s="65">
        <f>SUM(H86)</f>
        <v>0</v>
      </c>
      <c r="I87" s="65">
        <f>SUM(I86)</f>
        <v>0</v>
      </c>
    </row>
    <row r="88" spans="2:9" ht="16.5" customHeight="1">
      <c r="B88" s="5"/>
      <c r="C88" s="5"/>
      <c r="D88" s="30" t="s">
        <v>37</v>
      </c>
      <c r="E88" s="31">
        <f>E87+E84+E81+E77+E74+E71+E67</f>
        <v>0</v>
      </c>
      <c r="F88" s="31">
        <f>F87+F84+F81+F77+F74+F71+F67</f>
        <v>0</v>
      </c>
      <c r="G88" s="31">
        <f>G87+G84+G81+G77+G74+G71+G67</f>
        <v>0</v>
      </c>
      <c r="H88" s="31">
        <f>H87+H84+H81+H77+H74+H71+H67</f>
        <v>0</v>
      </c>
      <c r="I88" s="31">
        <f>I87+I84+I81+I77+I74+I71+I67</f>
        <v>0</v>
      </c>
    </row>
    <row r="89" spans="2:9" ht="16.5" customHeight="1">
      <c r="B89" s="7"/>
      <c r="C89" s="7"/>
      <c r="D89" s="8"/>
      <c r="E89" s="9"/>
      <c r="F89" s="9"/>
      <c r="G89" s="69">
        <f>E88+F88</f>
        <v>0</v>
      </c>
      <c r="H89" s="9"/>
      <c r="I89" s="9"/>
    </row>
    <row r="90" spans="2:9" ht="16.5" customHeight="1">
      <c r="B90" s="26"/>
      <c r="C90" s="26"/>
      <c r="D90" s="30" t="s">
        <v>39</v>
      </c>
      <c r="E90" s="76">
        <f>E88+E59+E36</f>
        <v>288172.85</v>
      </c>
      <c r="F90" s="76">
        <f>F88+F59+F36</f>
        <v>880000</v>
      </c>
      <c r="G90" s="76">
        <f>G88+G59+G36</f>
        <v>1168172.85</v>
      </c>
      <c r="H90" s="76">
        <f>H88+H59+H36</f>
        <v>619300</v>
      </c>
      <c r="I90" s="76">
        <f>I88+I59+I36</f>
        <v>619300</v>
      </c>
    </row>
    <row r="91" spans="2:9" ht="16.5" customHeight="1">
      <c r="B91" s="23"/>
      <c r="C91" s="23"/>
      <c r="D91" s="10"/>
      <c r="E91" s="29">
        <f>E90-E88</f>
        <v>288172.85</v>
      </c>
      <c r="F91" s="29"/>
      <c r="G91" s="28">
        <f>E90+F90</f>
        <v>1168172.85</v>
      </c>
      <c r="H91" s="11"/>
      <c r="I91" s="11"/>
    </row>
    <row r="92" spans="2:7" ht="15">
      <c r="B92" s="2" t="s">
        <v>1</v>
      </c>
      <c r="C92" s="2" t="s">
        <v>1</v>
      </c>
      <c r="G92" s="24"/>
    </row>
    <row r="93" ht="15">
      <c r="G93" s="25"/>
    </row>
  </sheetData>
  <sheetProtection/>
  <mergeCells count="38">
    <mergeCell ref="E5:F5"/>
    <mergeCell ref="B15:B16"/>
    <mergeCell ref="B1:I1"/>
    <mergeCell ref="B2:I2"/>
    <mergeCell ref="C39:I39"/>
    <mergeCell ref="C53:I53"/>
    <mergeCell ref="C15:C16"/>
    <mergeCell ref="D4:D5"/>
    <mergeCell ref="E15:G15"/>
    <mergeCell ref="H15:I15"/>
    <mergeCell ref="C38:I38"/>
    <mergeCell ref="C18:I18"/>
    <mergeCell ref="C23:I23"/>
    <mergeCell ref="C60:I60"/>
    <mergeCell ref="C32:I32"/>
    <mergeCell ref="C47:I47"/>
    <mergeCell ref="C44:I44"/>
    <mergeCell ref="C40:I40"/>
    <mergeCell ref="C56:I56"/>
    <mergeCell ref="C78:I78"/>
    <mergeCell ref="C79:I79"/>
    <mergeCell ref="C69:I69"/>
    <mergeCell ref="C61:F61"/>
    <mergeCell ref="C62:I62"/>
    <mergeCell ref="C63:I63"/>
    <mergeCell ref="C68:I68"/>
    <mergeCell ref="C64:I64"/>
    <mergeCell ref="C65:I65"/>
    <mergeCell ref="E4:G4"/>
    <mergeCell ref="H4:I4"/>
    <mergeCell ref="D15:D16"/>
    <mergeCell ref="C33:I33"/>
    <mergeCell ref="C85:I85"/>
    <mergeCell ref="C19:I19"/>
    <mergeCell ref="C20:I20"/>
    <mergeCell ref="C75:I75"/>
    <mergeCell ref="C82:I82"/>
    <mergeCell ref="C72:I72"/>
  </mergeCells>
  <printOptions horizontalCentered="1"/>
  <pageMargins left="0.1968503937007874" right="0.1968503937007874" top="0.35433070866141736" bottom="0.3937007874015748" header="0.31496062992125984" footer="0.31496062992125984"/>
  <pageSetup fitToHeight="12" horizontalDpi="600" verticalDpi="600" orientation="landscape" paperSize="9" scale="85" r:id="rId1"/>
  <headerFooter>
    <oddFooter>&amp;R&amp;7Istituto Regionale di Studi Giuridici del Lazio A.C. Jemolo - ENTRATA -  Bilancio di Previsione 2019  - pag.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Collesi</dc:creator>
  <cp:keywords/>
  <dc:description/>
  <cp:lastModifiedBy>Luigi D'Orsi</cp:lastModifiedBy>
  <cp:lastPrinted>2018-09-20T06:05:35Z</cp:lastPrinted>
  <dcterms:created xsi:type="dcterms:W3CDTF">2011-10-03T15:43:38Z</dcterms:created>
  <dcterms:modified xsi:type="dcterms:W3CDTF">2019-02-12T09:50:09Z</dcterms:modified>
  <cp:category/>
  <cp:version/>
  <cp:contentType/>
  <cp:contentStatus/>
</cp:coreProperties>
</file>